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1_Raw_Data" sheetId="1" state="visible" r:id="rId1"/>
    <sheet name="02_Historical_Analysis" sheetId="2" state="visible" r:id="rId2"/>
    <sheet name="03_Adjustments" sheetId="3" state="visible" r:id="rId3"/>
    <sheet name="04_Summary" sheetId="4" state="visible" r:id="rId4"/>
    <sheet name="05_Scenarios" sheetId="5" state="visible" r:id="rId5"/>
    <sheet name="06_Audit_Log" sheetId="6" state="visible" r:id="rId6"/>
  </sheets>
  <definedNames/>
  <calcPr calcId="124519" fullCalcOnLoad="1"/>
</workbook>
</file>

<file path=xl/styles.xml><?xml version="1.0" encoding="utf-8"?>
<styleSheet xmlns="http://schemas.openxmlformats.org/spreadsheetml/2006/main">
  <numFmts count="4">
    <numFmt numFmtId="164" formatCode="#,##0.0;[Red](#,##0.0);&quot;-&quot;"/>
    <numFmt numFmtId="165" formatCode="0.0%;[Red](0.0%);&quot;-&quot;"/>
    <numFmt numFmtId="166" formatCode="0.00&quot;x&quot;;[Red](0.00&quot;x&quot;);&quot;-&quot;"/>
    <numFmt numFmtId="167" formatCode="#,##0.0000;[Red](#,##0.0000);&quot;-&quot;"/>
  </numFmts>
  <fonts count="8">
    <font>
      <name val="Calibri"/>
      <family val="2"/>
      <color theme="1"/>
      <sz val="11"/>
      <scheme val="minor"/>
    </font>
    <font>
      <name val="Arial"/>
      <b val="1"/>
      <color rgb="001F3864"/>
      <sz val="13"/>
    </font>
    <font>
      <name val="Arial"/>
      <i val="1"/>
      <color rgb="00595959"/>
      <sz val="9"/>
    </font>
    <font>
      <name val="Arial"/>
      <b val="1"/>
      <color rgb="00FFFFFF"/>
      <sz val="10"/>
    </font>
    <font>
      <name val="Arial"/>
      <b val="1"/>
      <color rgb="001F3864"/>
      <sz val="10"/>
    </font>
    <font>
      <name val="Arial"/>
      <color rgb="00000000"/>
      <sz val="10"/>
    </font>
    <font>
      <name val="Arial"/>
      <color rgb="000000FF"/>
      <sz val="10"/>
    </font>
    <font>
      <name val="Arial"/>
      <color rgb="00007A33"/>
      <sz val="10"/>
    </font>
  </fonts>
  <fills count="4">
    <fill>
      <patternFill/>
    </fill>
    <fill>
      <patternFill patternType="gray125"/>
    </fill>
    <fill>
      <patternFill patternType="solid">
        <fgColor rgb="001F3864"/>
      </patternFill>
    </fill>
    <fill>
      <patternFill patternType="solid">
        <fgColor rgb="00FFF7E0"/>
      </patternFill>
    </fill>
  </fills>
  <borders count="4">
    <border>
      <left/>
      <right/>
      <top/>
      <bottom/>
      <diagonal/>
    </border>
    <border>
      <bottom style="thin">
        <color rgb="00A6A6A6"/>
      </bottom>
    </border>
    <border>
      <top style="thin">
        <color rgb="00A6A6A6"/>
      </top>
    </border>
    <border>
      <left style="thin">
        <color rgb="00A6A6A6"/>
      </left>
      <right style="thin">
        <color rgb="00A6A6A6"/>
      </right>
      <top style="thin">
        <color rgb="00A6A6A6"/>
      </top>
      <bottom style="thin">
        <color rgb="00A6A6A6"/>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left" vertical="top"/>
    </xf>
    <xf numFmtId="0" fontId="2" fillId="0" borderId="0" applyAlignment="1" pivotButton="0" quotePrefix="0" xfId="0">
      <alignment horizontal="left" vertical="top"/>
    </xf>
    <xf numFmtId="0" fontId="3" fillId="2" borderId="0" applyAlignment="1" pivotButton="0" quotePrefix="0" xfId="0">
      <alignment horizontal="left" vertical="center"/>
    </xf>
    <xf numFmtId="0" fontId="3" fillId="2" borderId="0" pivotButton="0" quotePrefix="0" xfId="0"/>
    <xf numFmtId="0" fontId="4" fillId="0" borderId="1" applyAlignment="1" pivotButton="0" quotePrefix="0" xfId="0">
      <alignment horizontal="left"/>
    </xf>
    <xf numFmtId="0" fontId="4" fillId="0" borderId="1" applyAlignment="1" pivotButton="0" quotePrefix="0" xfId="0">
      <alignment horizontal="right"/>
    </xf>
    <xf numFmtId="0" fontId="5" fillId="0" borderId="0" applyAlignment="1" pivotButton="0" quotePrefix="0" xfId="0">
      <alignment horizontal="left" vertical="top"/>
    </xf>
    <xf numFmtId="164" fontId="6" fillId="0" borderId="0" applyAlignment="1" pivotButton="0" quotePrefix="0" xfId="0">
      <alignment horizontal="right"/>
    </xf>
    <xf numFmtId="165" fontId="6" fillId="0" borderId="0" applyAlignment="1" pivotButton="0" quotePrefix="0" xfId="0">
      <alignment horizontal="right"/>
    </xf>
    <xf numFmtId="164" fontId="7" fillId="0" borderId="0" applyAlignment="1" pivotButton="0" quotePrefix="0" xfId="0">
      <alignment horizontal="right"/>
    </xf>
    <xf numFmtId="165" fontId="5" fillId="0" borderId="0" applyAlignment="1" pivotButton="0" quotePrefix="0" xfId="0">
      <alignment horizontal="right"/>
    </xf>
    <xf numFmtId="164" fontId="5" fillId="0" borderId="0" applyAlignment="1" pivotButton="0" quotePrefix="0" xfId="0">
      <alignment horizontal="right"/>
    </xf>
    <xf numFmtId="164" fontId="5" fillId="0" borderId="2" applyAlignment="1" pivotButton="0" quotePrefix="0" xfId="0">
      <alignment horizontal="right"/>
    </xf>
    <xf numFmtId="165" fontId="7" fillId="0" borderId="0" applyAlignment="1" pivotButton="0" quotePrefix="0" xfId="0">
      <alignment horizontal="right"/>
    </xf>
    <xf numFmtId="49" fontId="5" fillId="0" borderId="0" applyAlignment="1" pivotButton="0" quotePrefix="0" xfId="0">
      <alignment horizontal="right"/>
    </xf>
    <xf numFmtId="49" fontId="5" fillId="3" borderId="0" applyAlignment="1" pivotButton="0" quotePrefix="0" xfId="0">
      <alignment horizontal="right"/>
    </xf>
    <xf numFmtId="164" fontId="7" fillId="0" borderId="2" applyAlignment="1" pivotButton="0" quotePrefix="0" xfId="0">
      <alignment horizontal="right"/>
    </xf>
    <xf numFmtId="166" fontId="5" fillId="0" borderId="0" applyAlignment="1" pivotButton="0" quotePrefix="0" xfId="0">
      <alignment horizontal="right"/>
    </xf>
    <xf numFmtId="167" fontId="5" fillId="3" borderId="0" applyAlignment="1" pivotButton="0" quotePrefix="0" xfId="0">
      <alignment horizontal="right"/>
    </xf>
    <xf numFmtId="164" fontId="5" fillId="3" borderId="0" applyAlignment="1" pivotButton="0" quotePrefix="0" xfId="0">
      <alignment horizontal="right"/>
    </xf>
    <xf numFmtId="165" fontId="5" fillId="3" borderId="0" applyAlignment="1" pivotButton="0" quotePrefix="0" xfId="0">
      <alignment horizontal="right"/>
    </xf>
    <xf numFmtId="166" fontId="5" fillId="3" borderId="0" applyAlignment="1" pivotButton="0" quotePrefix="0" xfId="0">
      <alignment horizontal="right"/>
    </xf>
    <xf numFmtId="0" fontId="3" fillId="2" borderId="0" applyAlignment="1" pivotButton="0" quotePrefix="0" xfId="0">
      <alignment horizontal="left" vertical="center" wrapText="1"/>
    </xf>
    <xf numFmtId="49" fontId="5" fillId="0" borderId="3" applyAlignment="1" pivotButton="0" quotePrefix="0" xfId="0">
      <alignment horizontal="left" vertical="top" wrapText="1"/>
    </xf>
    <xf numFmtId="0" fontId="5" fillId="0" borderId="3"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B1:I44"/>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5" customWidth="1" min="1" max="1"/>
    <col width="54" customWidth="1" min="2" max="2"/>
    <col width="9" customWidth="1" min="3" max="3"/>
    <col width="11.5" customWidth="1" min="4" max="4"/>
    <col width="11.5" customWidth="1" min="5" max="5"/>
    <col width="11.5" customWidth="1" min="6" max="6"/>
    <col width="11.5" customWidth="1" min="7" max="7"/>
    <col width="2.5" customWidth="1" min="8" max="8"/>
    <col width="52" customWidth="1" min="9" max="9"/>
  </cols>
  <sheetData>
    <row r="1" ht="20" customHeight="1">
      <c r="B1" s="1" t="inlineStr">
        <is>
          <t>TargetCo — Aurelium Packaging Solutions S.A.S.</t>
        </is>
      </c>
    </row>
    <row r="2">
      <c r="B2" s="2" t="inlineStr">
        <is>
          <t>01 · Raw Data — inputs as supplied (EUR millions unless stated)</t>
        </is>
      </c>
    </row>
    <row r="3">
      <c r="B3" s="2" t="inlineStr">
        <is>
          <t>Historical periods FY2022A–FY2025A · Coverage-team associate · 16-Feb-2026</t>
        </is>
      </c>
    </row>
    <row r="5" ht="17" customHeight="1">
      <c r="B5" s="3" t="inlineStr">
        <is>
          <t>INCOME STATEMENT — AS REPORTED</t>
        </is>
      </c>
      <c r="C5" s="4" t="n"/>
      <c r="D5" s="4" t="n"/>
      <c r="E5" s="4" t="n"/>
      <c r="F5" s="4" t="n"/>
      <c r="G5" s="4" t="n"/>
      <c r="H5" s="4" t="n"/>
      <c r="I5" s="4" t="n"/>
    </row>
    <row r="6">
      <c r="C6" s="5" t="inlineStr">
        <is>
          <t>Unit</t>
        </is>
      </c>
      <c r="D6" s="6" t="inlineStr">
        <is>
          <t>FY2022A</t>
        </is>
      </c>
      <c r="E6" s="6" t="inlineStr">
        <is>
          <t>FY2023A</t>
        </is>
      </c>
      <c r="F6" s="6" t="inlineStr">
        <is>
          <t>FY2024A</t>
        </is>
      </c>
      <c r="G6" s="6" t="inlineStr">
        <is>
          <t>FY2025A</t>
        </is>
      </c>
      <c r="I6" s="5" t="inlineStr">
        <is>
          <t>Source / note</t>
        </is>
      </c>
    </row>
    <row r="7">
      <c r="B7" s="7" t="inlineStr">
        <is>
          <t>Revenue</t>
        </is>
      </c>
      <c r="C7" s="7" t="inlineStr">
        <is>
          <t>EUR m</t>
        </is>
      </c>
      <c r="D7" s="8" t="n">
        <v>438</v>
      </c>
      <c r="E7" s="8" t="n">
        <v>447</v>
      </c>
      <c r="F7" s="8" t="n">
        <v>454</v>
      </c>
      <c r="G7" s="8" t="n">
        <v>481</v>
      </c>
      <c r="I7" s="2" t="inlineStr">
        <is>
          <t>Company management information pack, February 2026.</t>
        </is>
      </c>
    </row>
    <row r="8">
      <c r="B8" s="7" t="inlineStr">
        <is>
          <t>Reported EBITDA</t>
        </is>
      </c>
      <c r="C8" s="7" t="inlineStr">
        <is>
          <t>EUR m</t>
        </is>
      </c>
      <c r="D8" s="8" t="n">
        <v>64.8</v>
      </c>
      <c r="E8" s="8" t="n">
        <v>62.6</v>
      </c>
      <c r="F8" s="8" t="n">
        <v>58.2</v>
      </c>
      <c r="G8" s="8" t="n">
        <v>68.8</v>
      </c>
      <c r="I8" s="2" t="inlineStr">
        <is>
          <t>As reported, before any management normalisation adjustment.</t>
        </is>
      </c>
    </row>
    <row r="9">
      <c r="B9" s="7" t="inlineStr">
        <is>
          <t>Depreciation and amortisation</t>
        </is>
      </c>
      <c r="C9" s="7" t="inlineStr">
        <is>
          <t>EUR m</t>
        </is>
      </c>
      <c r="D9" s="8" t="n">
        <v>20.1</v>
      </c>
      <c r="E9" s="8" t="n">
        <v>21.4</v>
      </c>
      <c r="F9" s="8" t="n">
        <v>23.3</v>
      </c>
      <c r="G9" s="8" t="n">
        <v>24.1</v>
      </c>
      <c r="I9" s="2" t="inlineStr">
        <is>
          <t>Total D&amp;A charged in the period.</t>
        </is>
      </c>
    </row>
    <row r="11" ht="17" customHeight="1">
      <c r="B11" s="3" t="inlineStr">
        <is>
          <t>CAPITAL EXPENDITURE AND TAX</t>
        </is>
      </c>
      <c r="C11" s="4" t="n"/>
      <c r="D11" s="4" t="n"/>
      <c r="E11" s="4" t="n"/>
      <c r="F11" s="4" t="n"/>
      <c r="G11" s="4" t="n"/>
      <c r="H11" s="4" t="n"/>
      <c r="I11" s="4" t="n"/>
    </row>
    <row r="12">
      <c r="C12" s="5" t="inlineStr">
        <is>
          <t>Unit</t>
        </is>
      </c>
      <c r="D12" s="6" t="inlineStr">
        <is>
          <t>FY2022A</t>
        </is>
      </c>
      <c r="E12" s="6" t="inlineStr">
        <is>
          <t>FY2023A</t>
        </is>
      </c>
      <c r="F12" s="6" t="inlineStr">
        <is>
          <t>FY2024A</t>
        </is>
      </c>
      <c r="G12" s="6" t="inlineStr">
        <is>
          <t>FY2025A</t>
        </is>
      </c>
      <c r="I12" s="5" t="inlineStr">
        <is>
          <t>Source / note</t>
        </is>
      </c>
    </row>
    <row r="13">
      <c r="B13" s="7" t="inlineStr">
        <is>
          <t>Capital expenditure</t>
        </is>
      </c>
      <c r="C13" s="7" t="inlineStr">
        <is>
          <t>EUR m</t>
        </is>
      </c>
      <c r="D13" s="8" t="n">
        <v>25.5</v>
      </c>
      <c r="E13" s="8" t="n">
        <v>26</v>
      </c>
      <c r="F13" s="8" t="n">
        <v>32</v>
      </c>
      <c r="G13" s="8" t="n">
        <v>29.4</v>
      </c>
      <c r="I13" s="2" t="inlineStr">
        <is>
          <t>Cash capital expenditure, including the Łódź capacity extension.</t>
        </is>
      </c>
    </row>
    <row r="14">
      <c r="B14" s="7" t="inlineStr">
        <is>
          <t>Cash tax rate</t>
        </is>
      </c>
      <c r="C14" s="7" t="inlineStr">
        <is>
          <t>%</t>
        </is>
      </c>
      <c r="D14" s="9" t="n">
        <v>0.25</v>
      </c>
      <c r="E14" s="9" t="n">
        <v>0.25</v>
      </c>
      <c r="F14" s="9" t="n">
        <v>0.25</v>
      </c>
      <c r="G14" s="9" t="n">
        <v>0.25</v>
      </c>
      <c r="I14" s="2" t="inlineStr">
        <is>
          <t>Cash tax rate applied in the historical free-cash-flow bridge.</t>
        </is>
      </c>
    </row>
    <row r="16" ht="17" customHeight="1">
      <c r="B16" s="3" t="inlineStr">
        <is>
          <t>OPERATING WORKING-CAPITAL COMPONENTS (YEAR-END)</t>
        </is>
      </c>
      <c r="C16" s="4" t="n"/>
      <c r="D16" s="4" t="n"/>
      <c r="E16" s="4" t="n"/>
      <c r="F16" s="4" t="n"/>
      <c r="G16" s="4" t="n"/>
      <c r="H16" s="4" t="n"/>
      <c r="I16" s="4" t="n"/>
    </row>
    <row r="17">
      <c r="C17" s="5" t="inlineStr">
        <is>
          <t>Unit</t>
        </is>
      </c>
      <c r="D17" s="6" t="inlineStr">
        <is>
          <t>FY2022A</t>
        </is>
      </c>
      <c r="E17" s="6" t="inlineStr">
        <is>
          <t>FY2023A</t>
        </is>
      </c>
      <c r="F17" s="6" t="inlineStr">
        <is>
          <t>FY2024A</t>
        </is>
      </c>
      <c r="G17" s="6" t="inlineStr">
        <is>
          <t>FY2025A</t>
        </is>
      </c>
      <c r="I17" s="5" t="inlineStr">
        <is>
          <t>Source / note</t>
        </is>
      </c>
    </row>
    <row r="18">
      <c r="B18" s="7" t="inlineStr">
        <is>
          <t>Trade receivables</t>
        </is>
      </c>
      <c r="C18" s="7" t="inlineStr">
        <is>
          <t>EUR m</t>
        </is>
      </c>
      <c r="D18" s="8" t="n">
        <v>48</v>
      </c>
      <c r="E18" s="8" t="n">
        <v>50</v>
      </c>
      <c r="F18" s="8" t="n">
        <v>51.4</v>
      </c>
      <c r="G18" s="8" t="n">
        <v>54.1</v>
      </c>
      <c r="I18" s="2" t="inlineStr">
        <is>
          <t>Operating receivables only.</t>
        </is>
      </c>
    </row>
    <row r="19">
      <c r="B19" s="7" t="inlineStr">
        <is>
          <t>Inventory</t>
        </is>
      </c>
      <c r="C19" s="7" t="inlineStr">
        <is>
          <t>EUR m</t>
        </is>
      </c>
      <c r="D19" s="8" t="n">
        <v>42</v>
      </c>
      <c r="E19" s="8" t="n">
        <v>44.1</v>
      </c>
      <c r="F19" s="8" t="n">
        <v>46</v>
      </c>
      <c r="G19" s="8" t="n">
        <v>47.6</v>
      </c>
      <c r="I19" s="2" t="inlineStr">
        <is>
          <t>Raw material, work in progress and finished goods.</t>
        </is>
      </c>
    </row>
    <row r="20">
      <c r="B20" s="7" t="inlineStr">
        <is>
          <t>Trade payables</t>
        </is>
      </c>
      <c r="C20" s="7" t="inlineStr">
        <is>
          <t>EUR m</t>
        </is>
      </c>
      <c r="D20" s="8" t="n">
        <v>33.2</v>
      </c>
      <c r="E20" s="8" t="n">
        <v>33.8</v>
      </c>
      <c r="F20" s="8" t="n">
        <v>32.9</v>
      </c>
      <c r="G20" s="8" t="n">
        <v>34.4</v>
      </c>
      <c r="I20" s="2" t="inlineStr">
        <is>
          <t>Operating payables; non-interest-bearing.</t>
        </is>
      </c>
    </row>
    <row r="21">
      <c r="B21" s="7" t="inlineStr">
        <is>
          <t>Change in operating NWC — FY2022A bridge</t>
        </is>
      </c>
      <c r="C21" s="7" t="inlineStr">
        <is>
          <t>EUR m</t>
        </is>
      </c>
      <c r="D21" s="8" t="n">
        <v>5.3</v>
      </c>
      <c r="I21" s="2" t="inlineStr">
        <is>
          <t>FY2021A balance sheet was not supplied; management gave the FY2022A movement as one figure.</t>
        </is>
      </c>
    </row>
    <row r="23" ht="17" customHeight="1">
      <c r="B23" s="3" t="inlineStr">
        <is>
          <t>CAPITAL STRUCTURE (YEAR-END)</t>
        </is>
      </c>
      <c r="C23" s="4" t="n"/>
      <c r="D23" s="4" t="n"/>
      <c r="E23" s="4" t="n"/>
      <c r="F23" s="4" t="n"/>
      <c r="G23" s="4" t="n"/>
      <c r="H23" s="4" t="n"/>
      <c r="I23" s="4" t="n"/>
    </row>
    <row r="24">
      <c r="C24" s="5" t="inlineStr">
        <is>
          <t>Unit</t>
        </is>
      </c>
      <c r="D24" s="6" t="inlineStr">
        <is>
          <t>FY2022A</t>
        </is>
      </c>
      <c r="E24" s="6" t="inlineStr">
        <is>
          <t>FY2023A</t>
        </is>
      </c>
      <c r="F24" s="6" t="inlineStr">
        <is>
          <t>FY2024A</t>
        </is>
      </c>
      <c r="G24" s="6" t="inlineStr">
        <is>
          <t>FY2025A</t>
        </is>
      </c>
      <c r="I24" s="5" t="inlineStr">
        <is>
          <t>Source / note</t>
        </is>
      </c>
    </row>
    <row r="25">
      <c r="B25" s="7" t="inlineStr">
        <is>
          <t>Gross interest-bearing debt</t>
        </is>
      </c>
      <c r="C25" s="7" t="inlineStr">
        <is>
          <t>EUR m</t>
        </is>
      </c>
      <c r="D25" s="8" t="n">
        <v>190</v>
      </c>
      <c r="E25" s="8" t="n">
        <v>200</v>
      </c>
      <c r="F25" s="8" t="n">
        <v>205</v>
      </c>
      <c r="G25" s="8" t="n">
        <v>198</v>
      </c>
      <c r="I25" s="2" t="inlineStr">
        <is>
          <t>Drawn term debt and other interest-bearing borrowings.</t>
        </is>
      </c>
    </row>
    <row r="26">
      <c r="B26" s="7" t="inlineStr">
        <is>
          <t>Cash and cash equivalents — unrestricted</t>
        </is>
      </c>
      <c r="C26" s="7" t="inlineStr">
        <is>
          <t>EUR m</t>
        </is>
      </c>
      <c r="D26" s="8" t="n">
        <v>26</v>
      </c>
      <c r="E26" s="8" t="n">
        <v>25</v>
      </c>
      <c r="F26" s="8" t="n">
        <v>20</v>
      </c>
      <c r="G26" s="8" t="n">
        <v>28</v>
      </c>
      <c r="I26" s="2" t="inlineStr">
        <is>
          <t>Treated as eligible cash in the net-debt bridge.</t>
        </is>
      </c>
    </row>
    <row r="28" ht="17" customHeight="1">
      <c r="B28" s="3" t="inlineStr">
        <is>
          <t>MANAGEMENT ADJUSTMENT INFORMATION — MANAGEMENT CLAIM, NOT AN ESTABLISHED FACT</t>
        </is>
      </c>
      <c r="C28" s="4" t="n"/>
      <c r="D28" s="4" t="n"/>
      <c r="E28" s="4" t="n"/>
      <c r="F28" s="4" t="n"/>
      <c r="G28" s="4" t="n"/>
      <c r="H28" s="4" t="n"/>
      <c r="I28" s="4" t="n"/>
    </row>
    <row r="29">
      <c r="C29" s="5" t="inlineStr">
        <is>
          <t>Unit</t>
        </is>
      </c>
      <c r="D29" s="6" t="inlineStr">
        <is>
          <t>FY2022A</t>
        </is>
      </c>
      <c r="E29" s="6" t="inlineStr">
        <is>
          <t>FY2023A</t>
        </is>
      </c>
      <c r="F29" s="6" t="inlineStr">
        <is>
          <t>FY2024A</t>
        </is>
      </c>
      <c r="G29" s="6" t="inlineStr">
        <is>
          <t>FY2025A</t>
        </is>
      </c>
      <c r="I29" s="5" t="inlineStr">
        <is>
          <t>Source / note</t>
        </is>
      </c>
    </row>
    <row r="30">
      <c r="B30" s="7" t="inlineStr">
        <is>
          <t>Commissioning / duplicate-QA costs per management</t>
        </is>
      </c>
      <c r="C30" s="7" t="inlineStr">
        <is>
          <t>EUR m</t>
        </is>
      </c>
      <c r="D30" s="8" t="n">
        <v>0</v>
      </c>
      <c r="E30" s="8" t="n">
        <v>0</v>
      </c>
      <c r="F30" s="8" t="n">
        <v>2.4</v>
      </c>
      <c r="G30" s="8" t="n">
        <v>1.4</v>
      </c>
      <c r="I30" s="2" t="inlineStr">
        <is>
          <t>External commissioning labour and duplicate quality-assurance shifts during the Łódź start-up.</t>
        </is>
      </c>
    </row>
    <row r="32" ht="17" customHeight="1">
      <c r="B32" s="3" t="inlineStr">
        <is>
          <t>OPERATING MEMO</t>
        </is>
      </c>
      <c r="C32" s="4" t="n"/>
      <c r="D32" s="4" t="n"/>
      <c r="E32" s="4" t="n"/>
      <c r="F32" s="4" t="n"/>
      <c r="G32" s="4" t="n"/>
      <c r="H32" s="4" t="n"/>
      <c r="I32" s="4" t="n"/>
    </row>
    <row r="33">
      <c r="C33" s="5" t="inlineStr">
        <is>
          <t>Unit</t>
        </is>
      </c>
      <c r="D33" s="6" t="inlineStr">
        <is>
          <t>FY2022A</t>
        </is>
      </c>
      <c r="E33" s="6" t="inlineStr">
        <is>
          <t>FY2023A</t>
        </is>
      </c>
      <c r="F33" s="6" t="inlineStr">
        <is>
          <t>FY2024A</t>
        </is>
      </c>
      <c r="G33" s="6" t="inlineStr">
        <is>
          <t>FY2025A</t>
        </is>
      </c>
      <c r="I33" s="5" t="inlineStr">
        <is>
          <t>Source / note</t>
        </is>
      </c>
    </row>
    <row r="34">
      <c r="B34" s="7" t="inlineStr">
        <is>
          <t>Consolidated capacity utilisation</t>
        </is>
      </c>
      <c r="C34" s="7" t="inlineStr">
        <is>
          <t>%</t>
        </is>
      </c>
      <c r="D34" s="9" t="n">
        <v>0.82</v>
      </c>
      <c r="E34" s="9" t="n">
        <v>0.78</v>
      </c>
      <c r="F34" s="9" t="n">
        <v>0.74</v>
      </c>
      <c r="G34" s="9" t="n">
        <v>0.84</v>
      </c>
      <c r="I34" s="2" t="inlineStr">
        <is>
          <t>Weighted consolidated utilisation across the three production sites.</t>
        </is>
      </c>
    </row>
    <row r="36" ht="17" customHeight="1">
      <c r="B36" s="3" t="inlineStr">
        <is>
          <t>SOURCE, UNIT AND DEFINITION NOTES</t>
        </is>
      </c>
      <c r="C36" s="4" t="n"/>
      <c r="D36" s="4" t="n"/>
      <c r="E36" s="4" t="n"/>
      <c r="F36" s="4" t="n"/>
      <c r="G36" s="4" t="n"/>
      <c r="H36" s="4" t="n"/>
      <c r="I36" s="4" t="n"/>
    </row>
    <row r="37">
      <c r="B37" s="2" t="inlineStr">
        <is>
          <t>All amounts are in EUR millions unless the line states otherwise. The fiscal year ends 31 December.</t>
        </is>
      </c>
    </row>
    <row r="38">
      <c r="B38" s="2" t="inlineStr">
        <is>
          <t>Blue figures are hardcoded inputs, black figures are calculated on the same sheet, green figures link to another sheet.</t>
        </is>
      </c>
    </row>
    <row r="39">
      <c r="B39" s="2" t="inlineStr">
        <is>
          <t>Operating NWC is trade receivables plus inventory less trade payables. Cash, debt and financing balances are excluded.</t>
        </is>
      </c>
    </row>
    <row r="40">
      <c r="B40" s="2" t="inlineStr">
        <is>
          <t>Net debt is gross interest-bearing debt less eligible unrestricted cash.</t>
        </is>
      </c>
    </row>
    <row r="41">
      <c r="B41" s="2" t="inlineStr">
        <is>
          <t>Reported EBITDA is stated before any management normalisation adjustment.</t>
        </is>
      </c>
    </row>
    <row r="42">
      <c r="B42" s="2" t="inlineStr">
        <is>
          <t>The management adjustment above is reproduced as supplied. It has not been independently verified.</t>
        </is>
      </c>
    </row>
    <row r="43">
      <c r="B43" s="2" t="inlineStr">
        <is>
          <t>Source: company management information pack, February 2026. Synthetic teaching case.</t>
        </is>
      </c>
    </row>
    <row r="44">
      <c r="B44" s="2" t="inlineStr">
        <is>
          <t>Session-2 evidence note: management states that duplicate QA shifts ended in November 2025 and external commissioning support ended in December 2025. Supplier invoices, the 2026 staffing plan and the 2026 budget were not supplied.</t>
        </is>
      </c>
    </row>
  </sheetData>
  <pageMargins left="0.75" right="0.75" top="1" bottom="1" header="0.5" footer="0.5"/>
  <pageSetup orientation="landscape" fitToWidth="1"/>
</worksheet>
</file>

<file path=xl/worksheets/sheet2.xml><?xml version="1.0" encoding="utf-8"?>
<worksheet xmlns="http://schemas.openxmlformats.org/spreadsheetml/2006/main">
  <sheetPr>
    <tabColor rgb="002E5C9A"/>
    <outlinePr summaryBelow="1" summaryRight="1"/>
    <pageSetUpPr fitToPage="1"/>
  </sheetPr>
  <dimension ref="B1:I4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5" customWidth="1" min="1" max="1"/>
    <col width="54" customWidth="1" min="2" max="2"/>
    <col width="9" customWidth="1" min="3" max="3"/>
    <col width="11.5" customWidth="1" min="4" max="4"/>
    <col width="11.5" customWidth="1" min="5" max="5"/>
    <col width="11.5" customWidth="1" min="6" max="6"/>
    <col width="11.5" customWidth="1" min="7" max="7"/>
    <col width="2.5" customWidth="1" min="8" max="8"/>
    <col width="52" customWidth="1" min="9" max="9"/>
  </cols>
  <sheetData>
    <row r="1" ht="20" customHeight="1">
      <c r="B1" s="1" t="inlineStr">
        <is>
          <t>TargetCo — Aurelium Packaging Solutions S.A.S.</t>
        </is>
      </c>
    </row>
    <row r="2">
      <c r="B2" s="2" t="inlineStr">
        <is>
          <t>02 · Historical Analysis — calculated from 01_Raw_Data (EUR millions unless stated)</t>
        </is>
      </c>
    </row>
    <row r="4" ht="17" customHeight="1">
      <c r="B4" s="3" t="inlineStr">
        <is>
          <t>REVENUE, EARNINGS AND MARGINS</t>
        </is>
      </c>
      <c r="C4" s="4" t="n"/>
      <c r="D4" s="4" t="n"/>
      <c r="E4" s="4" t="n"/>
      <c r="F4" s="4" t="n"/>
      <c r="G4" s="4" t="n"/>
      <c r="H4" s="4" t="n"/>
      <c r="I4" s="4" t="n"/>
    </row>
    <row r="5">
      <c r="C5" s="5" t="inlineStr">
        <is>
          <t>Unit</t>
        </is>
      </c>
      <c r="D5" s="6" t="inlineStr">
        <is>
          <t>FY2022A</t>
        </is>
      </c>
      <c r="E5" s="6" t="inlineStr">
        <is>
          <t>FY2023A</t>
        </is>
      </c>
      <c r="F5" s="6" t="inlineStr">
        <is>
          <t>FY2024A</t>
        </is>
      </c>
      <c r="G5" s="6" t="inlineStr">
        <is>
          <t>FY2025A</t>
        </is>
      </c>
      <c r="I5" s="5" t="inlineStr">
        <is>
          <t>Definition / note</t>
        </is>
      </c>
    </row>
    <row r="6">
      <c r="B6" s="7" t="inlineStr">
        <is>
          <t>Revenue</t>
        </is>
      </c>
      <c r="C6" s="7" t="inlineStr">
        <is>
          <t>EUR m</t>
        </is>
      </c>
      <c r="D6" s="10">
        <f>'01_Raw_Data'!D7</f>
        <v/>
      </c>
      <c r="E6" s="10">
        <f>'01_Raw_Data'!E7</f>
        <v/>
      </c>
      <c r="F6" s="10">
        <f>'01_Raw_Data'!F7</f>
        <v/>
      </c>
      <c r="G6" s="10">
        <f>'01_Raw_Data'!G7</f>
        <v/>
      </c>
      <c r="I6" s="2" t="inlineStr">
        <is>
          <t>Linked from 01_Raw_Data.</t>
        </is>
      </c>
    </row>
    <row r="7">
      <c r="B7" s="7" t="inlineStr">
        <is>
          <t>Revenue growth</t>
        </is>
      </c>
      <c r="C7" s="7" t="inlineStr">
        <is>
          <t>%</t>
        </is>
      </c>
      <c r="E7" s="11">
        <f>E6/D6-1</f>
        <v/>
      </c>
      <c r="F7" s="11">
        <f>F6/D6-1</f>
        <v/>
      </c>
      <c r="G7" s="11">
        <f>G6/F6-1</f>
        <v/>
      </c>
      <c r="I7" s="2" t="inlineStr">
        <is>
          <t>g(t) = Revenue(t) / Revenue(t-1) - 1. FY2022A is not calculated: FY2021A revenue was not supplied.</t>
        </is>
      </c>
    </row>
    <row r="8">
      <c r="B8" s="7" t="inlineStr">
        <is>
          <t>Reported EBITDA</t>
        </is>
      </c>
      <c r="C8" s="7" t="inlineStr">
        <is>
          <t>EUR m</t>
        </is>
      </c>
      <c r="D8" s="10">
        <f>'01_Raw_Data'!D8</f>
        <v/>
      </c>
      <c r="E8" s="10">
        <f>'01_Raw_Data'!E8</f>
        <v/>
      </c>
      <c r="F8" s="10">
        <f>'01_Raw_Data'!F8</f>
        <v/>
      </c>
      <c r="G8" s="10">
        <f>'01_Raw_Data'!G8</f>
        <v/>
      </c>
      <c r="I8" s="2" t="inlineStr">
        <is>
          <t>Linked from 01_Raw_Data.</t>
        </is>
      </c>
    </row>
    <row r="9">
      <c r="B9" s="7" t="inlineStr">
        <is>
          <t>Reported EBITDA margin</t>
        </is>
      </c>
      <c r="C9" s="7" t="inlineStr">
        <is>
          <t>%</t>
        </is>
      </c>
      <c r="D9" s="11">
        <f>D8/D6</f>
        <v/>
      </c>
      <c r="E9" s="11">
        <f>E8/E6</f>
        <v/>
      </c>
      <c r="F9" s="11">
        <f>F8/F6</f>
        <v/>
      </c>
      <c r="G9" s="11">
        <f>G8/F6</f>
        <v/>
      </c>
      <c r="I9" s="2" t="inlineStr">
        <is>
          <t>Reported EBITDA divided by revenue of the same period.</t>
        </is>
      </c>
    </row>
    <row r="10">
      <c r="B10" s="7" t="inlineStr">
        <is>
          <t>Depreciation and amortisation</t>
        </is>
      </c>
      <c r="C10" s="7" t="inlineStr">
        <is>
          <t>EUR m</t>
        </is>
      </c>
      <c r="D10" s="10">
        <f>'01_Raw_Data'!D9</f>
        <v/>
      </c>
      <c r="E10" s="10">
        <f>'01_Raw_Data'!E9</f>
        <v/>
      </c>
      <c r="F10" s="10">
        <f>'01_Raw_Data'!F9</f>
        <v/>
      </c>
      <c r="G10" s="10">
        <f>'01_Raw_Data'!G9</f>
        <v/>
      </c>
      <c r="I10" s="2" t="inlineStr">
        <is>
          <t>Linked from 01_Raw_Data.</t>
        </is>
      </c>
    </row>
    <row r="11">
      <c r="B11" s="7" t="inlineStr">
        <is>
          <t>EBIT</t>
        </is>
      </c>
      <c r="C11" s="7" t="inlineStr">
        <is>
          <t>EUR m</t>
        </is>
      </c>
      <c r="D11" s="12">
        <f>D8-D10</f>
        <v/>
      </c>
      <c r="E11" s="12">
        <f>E8-E10</f>
        <v/>
      </c>
      <c r="F11" s="12" t="n">
        <v>34.9</v>
      </c>
      <c r="G11" s="12">
        <f>G8-G10</f>
        <v/>
      </c>
      <c r="I11" s="2" t="inlineStr">
        <is>
          <t>EBIT = reported EBITDA less depreciation and amortisation.</t>
        </is>
      </c>
    </row>
    <row r="12">
      <c r="B12" s="7" t="inlineStr">
        <is>
          <t>EBIT margin</t>
        </is>
      </c>
      <c r="C12" s="7" t="inlineStr">
        <is>
          <t>%</t>
        </is>
      </c>
      <c r="D12" s="11">
        <f>D11/D6</f>
        <v/>
      </c>
      <c r="E12" s="11">
        <f>E11/E6</f>
        <v/>
      </c>
      <c r="F12" s="11">
        <f>F11/F6</f>
        <v/>
      </c>
      <c r="G12" s="11">
        <f>G11/G6</f>
        <v/>
      </c>
      <c r="I12" s="2" t="inlineStr">
        <is>
          <t>EBIT divided by revenue of the same period.</t>
        </is>
      </c>
    </row>
    <row r="14" ht="17" customHeight="1">
      <c r="B14" s="3" t="inlineStr">
        <is>
          <t>CAPITAL INTENSITY</t>
        </is>
      </c>
      <c r="C14" s="4" t="n"/>
      <c r="D14" s="4" t="n"/>
      <c r="E14" s="4" t="n"/>
      <c r="F14" s="4" t="n"/>
      <c r="G14" s="4" t="n"/>
      <c r="H14" s="4" t="n"/>
      <c r="I14" s="4" t="n"/>
    </row>
    <row r="15">
      <c r="C15" s="5" t="inlineStr">
        <is>
          <t>Unit</t>
        </is>
      </c>
      <c r="D15" s="6" t="inlineStr">
        <is>
          <t>FY2022A</t>
        </is>
      </c>
      <c r="E15" s="6" t="inlineStr">
        <is>
          <t>FY2023A</t>
        </is>
      </c>
      <c r="F15" s="6" t="inlineStr">
        <is>
          <t>FY2024A</t>
        </is>
      </c>
      <c r="G15" s="6" t="inlineStr">
        <is>
          <t>FY2025A</t>
        </is>
      </c>
      <c r="I15" s="5" t="inlineStr">
        <is>
          <t>Definition / note</t>
        </is>
      </c>
    </row>
    <row r="16">
      <c r="B16" s="7" t="inlineStr">
        <is>
          <t>Capital expenditure</t>
        </is>
      </c>
      <c r="C16" s="7" t="inlineStr">
        <is>
          <t>EUR m</t>
        </is>
      </c>
      <c r="D16" s="10">
        <f>'01_Raw_Data'!D13</f>
        <v/>
      </c>
      <c r="E16" s="10">
        <f>'01_Raw_Data'!E13</f>
        <v/>
      </c>
      <c r="F16" s="10">
        <f>'01_Raw_Data'!F13</f>
        <v/>
      </c>
      <c r="G16" s="10">
        <f>'01_Raw_Data'!G13</f>
        <v/>
      </c>
      <c r="I16" s="2" t="inlineStr">
        <is>
          <t>Linked from 01_Raw_Data.</t>
        </is>
      </c>
    </row>
    <row r="17">
      <c r="B17" s="7" t="inlineStr">
        <is>
          <t>CapEx / revenue</t>
        </is>
      </c>
      <c r="C17" s="7" t="inlineStr">
        <is>
          <t>%</t>
        </is>
      </c>
      <c r="D17" s="11">
        <f>D16/D6</f>
        <v/>
      </c>
      <c r="E17" s="11">
        <f>E16/E6</f>
        <v/>
      </c>
      <c r="F17" s="11">
        <f>F16/F6</f>
        <v/>
      </c>
      <c r="G17" s="11">
        <f>G16/G6</f>
        <v/>
      </c>
      <c r="I17" s="2" t="inlineStr">
        <is>
          <t>Capital expenditure divided by revenue of the same period.</t>
        </is>
      </c>
    </row>
    <row r="19" ht="17" customHeight="1">
      <c r="B19" s="3" t="inlineStr">
        <is>
          <t>OPERATING WORKING CAPITAL</t>
        </is>
      </c>
      <c r="C19" s="4" t="n"/>
      <c r="D19" s="4" t="n"/>
      <c r="E19" s="4" t="n"/>
      <c r="F19" s="4" t="n"/>
      <c r="G19" s="4" t="n"/>
      <c r="H19" s="4" t="n"/>
      <c r="I19" s="4" t="n"/>
    </row>
    <row r="20">
      <c r="C20" s="5" t="inlineStr">
        <is>
          <t>Unit</t>
        </is>
      </c>
      <c r="D20" s="6" t="inlineStr">
        <is>
          <t>FY2022A</t>
        </is>
      </c>
      <c r="E20" s="6" t="inlineStr">
        <is>
          <t>FY2023A</t>
        </is>
      </c>
      <c r="F20" s="6" t="inlineStr">
        <is>
          <t>FY2024A</t>
        </is>
      </c>
      <c r="G20" s="6" t="inlineStr">
        <is>
          <t>FY2025A</t>
        </is>
      </c>
      <c r="I20" s="5" t="inlineStr">
        <is>
          <t>Definition / note</t>
        </is>
      </c>
    </row>
    <row r="21">
      <c r="B21" s="7" t="inlineStr">
        <is>
          <t>Trade receivables</t>
        </is>
      </c>
      <c r="C21" s="7" t="inlineStr">
        <is>
          <t>EUR m</t>
        </is>
      </c>
      <c r="D21" s="10">
        <f>'01_Raw_Data'!D18</f>
        <v/>
      </c>
      <c r="E21" s="10">
        <f>'01_Raw_Data'!E18</f>
        <v/>
      </c>
      <c r="F21" s="10">
        <f>'01_Raw_Data'!F18</f>
        <v/>
      </c>
      <c r="G21" s="10">
        <f>'01_Raw_Data'!G18</f>
        <v/>
      </c>
      <c r="I21" s="2" t="inlineStr">
        <is>
          <t>Linked from 01_Raw_Data.</t>
        </is>
      </c>
    </row>
    <row r="22">
      <c r="B22" s="7" t="inlineStr">
        <is>
          <t>Inventory</t>
        </is>
      </c>
      <c r="C22" s="7" t="inlineStr">
        <is>
          <t>EUR m</t>
        </is>
      </c>
      <c r="D22" s="10">
        <f>'01_Raw_Data'!D19</f>
        <v/>
      </c>
      <c r="E22" s="10">
        <f>'01_Raw_Data'!E19</f>
        <v/>
      </c>
      <c r="F22" s="10">
        <f>'01_Raw_Data'!F19</f>
        <v/>
      </c>
      <c r="G22" s="10">
        <f>'01_Raw_Data'!G19</f>
        <v/>
      </c>
      <c r="I22" s="2" t="inlineStr">
        <is>
          <t>Linked from 01_Raw_Data.</t>
        </is>
      </c>
    </row>
    <row r="23">
      <c r="B23" s="7" t="inlineStr">
        <is>
          <t>Trade payables</t>
        </is>
      </c>
      <c r="C23" s="7" t="inlineStr">
        <is>
          <t>EUR m</t>
        </is>
      </c>
      <c r="D23" s="10">
        <f>'01_Raw_Data'!D20</f>
        <v/>
      </c>
      <c r="E23" s="10">
        <f>'01_Raw_Data'!E20</f>
        <v/>
      </c>
      <c r="F23" s="10">
        <f>'01_Raw_Data'!F20</f>
        <v/>
      </c>
      <c r="G23" s="10">
        <f>'01_Raw_Data'!G20</f>
        <v/>
      </c>
      <c r="I23" s="2" t="inlineStr">
        <is>
          <t>Linked from 01_Raw_Data.</t>
        </is>
      </c>
    </row>
    <row r="24">
      <c r="B24" s="7" t="inlineStr">
        <is>
          <t>Operating NWC</t>
        </is>
      </c>
      <c r="C24" s="7" t="inlineStr">
        <is>
          <t>EUR m</t>
        </is>
      </c>
      <c r="D24" s="13">
        <f>D21+D22-D23</f>
        <v/>
      </c>
      <c r="E24" s="13">
        <f>E21+E22-E23</f>
        <v/>
      </c>
      <c r="F24" s="13">
        <f>F21+F22-F23</f>
        <v/>
      </c>
      <c r="G24" s="13">
        <f>G21+G22</f>
        <v/>
      </c>
      <c r="I24" s="2" t="inlineStr">
        <is>
          <t>Trade receivables plus inventory less trade payables.</t>
        </is>
      </c>
    </row>
    <row r="25">
      <c r="B25" s="7" t="inlineStr">
        <is>
          <t>Operating NWC / revenue</t>
        </is>
      </c>
      <c r="C25" s="7" t="inlineStr">
        <is>
          <t>%</t>
        </is>
      </c>
      <c r="D25" s="11">
        <f>D24/D6</f>
        <v/>
      </c>
      <c r="E25" s="11">
        <f>E24/E6</f>
        <v/>
      </c>
      <c r="F25" s="11">
        <f>F24/F6</f>
        <v/>
      </c>
      <c r="G25" s="11">
        <f>G24/G6</f>
        <v/>
      </c>
      <c r="I25" s="2" t="inlineStr">
        <is>
          <t>Operating NWC divided by revenue of the same period.</t>
        </is>
      </c>
    </row>
    <row r="26">
      <c r="B26" s="7" t="inlineStr">
        <is>
          <t>Change in operating NWC</t>
        </is>
      </c>
      <c r="C26" s="7" t="inlineStr">
        <is>
          <t>EUR m</t>
        </is>
      </c>
      <c r="D26" s="10">
        <f>'01_Raw_Data'!D21</f>
        <v/>
      </c>
      <c r="E26" s="12">
        <f>E24-D24</f>
        <v/>
      </c>
      <c r="F26" s="12">
        <f>F24-E24</f>
        <v/>
      </c>
      <c r="G26" s="12">
        <f>G24-F24</f>
        <v/>
      </c>
      <c r="I26" s="2" t="inlineStr">
        <is>
          <t>Closing less opening operating NWC. An increase is a use of cash. FY2022A uses the supplied bridge figure.</t>
        </is>
      </c>
    </row>
    <row r="28" ht="17" customHeight="1">
      <c r="B28" s="3" t="inlineStr">
        <is>
          <t>HISTORICAL UNLEVERED FREE-CASH-FLOW CONSISTENCY CHECK</t>
        </is>
      </c>
      <c r="C28" s="4" t="n"/>
      <c r="D28" s="4" t="n"/>
      <c r="E28" s="4" t="n"/>
      <c r="F28" s="4" t="n"/>
      <c r="G28" s="4" t="n"/>
      <c r="H28" s="4" t="n"/>
      <c r="I28" s="4" t="n"/>
    </row>
    <row r="29">
      <c r="C29" s="5" t="inlineStr">
        <is>
          <t>Unit</t>
        </is>
      </c>
      <c r="D29" s="6" t="inlineStr">
        <is>
          <t>FY2022A</t>
        </is>
      </c>
      <c r="E29" s="6" t="inlineStr">
        <is>
          <t>FY2023A</t>
        </is>
      </c>
      <c r="F29" s="6" t="inlineStr">
        <is>
          <t>FY2024A</t>
        </is>
      </c>
      <c r="G29" s="6" t="inlineStr">
        <is>
          <t>FY2025A</t>
        </is>
      </c>
      <c r="I29" s="5" t="inlineStr">
        <is>
          <t>Definition / note</t>
        </is>
      </c>
    </row>
    <row r="30">
      <c r="B30" s="7" t="inlineStr">
        <is>
          <t>EBIT</t>
        </is>
      </c>
      <c r="C30" s="7" t="inlineStr">
        <is>
          <t>EUR m</t>
        </is>
      </c>
      <c r="D30" s="12">
        <f>D11</f>
        <v/>
      </c>
      <c r="E30" s="12">
        <f>E11</f>
        <v/>
      </c>
      <c r="F30" s="12">
        <f>F11</f>
        <v/>
      </c>
      <c r="G30" s="12">
        <f>G11</f>
        <v/>
      </c>
      <c r="I30" s="2" t="inlineStr">
        <is>
          <t>Carried from the margins block above.</t>
        </is>
      </c>
    </row>
    <row r="31">
      <c r="B31" s="7" t="inlineStr">
        <is>
          <t>Cash tax rate</t>
        </is>
      </c>
      <c r="C31" s="7" t="inlineStr">
        <is>
          <t>%</t>
        </is>
      </c>
      <c r="D31" s="14">
        <f>'01_Raw_Data'!D14</f>
        <v/>
      </c>
      <c r="E31" s="14">
        <f>'01_Raw_Data'!E14</f>
        <v/>
      </c>
      <c r="F31" s="14">
        <f>'01_Raw_Data'!F14</f>
        <v/>
      </c>
      <c r="G31" s="14">
        <f>'01_Raw_Data'!G14</f>
        <v/>
      </c>
      <c r="I31" s="2" t="inlineStr">
        <is>
          <t>Linked from 01_Raw_Data.</t>
        </is>
      </c>
    </row>
    <row r="32">
      <c r="B32" s="7" t="inlineStr">
        <is>
          <t>NOPAT — EBIT × (1 − cash tax rate)</t>
        </is>
      </c>
      <c r="C32" s="7" t="inlineStr">
        <is>
          <t>EUR m</t>
        </is>
      </c>
      <c r="D32" s="12">
        <f>D30*(1-D31)</f>
        <v/>
      </c>
      <c r="E32" s="12">
        <f>E30*(1-E31)</f>
        <v/>
      </c>
      <c r="F32" s="12">
        <f>F30*(1-F31)</f>
        <v/>
      </c>
      <c r="G32" s="12">
        <f>G30*(1-G31)</f>
        <v/>
      </c>
      <c r="I32" s="2" t="inlineStr">
        <is>
          <t>Operating profit after cash tax; the prior-course starting point for unlevered FCF.</t>
        </is>
      </c>
    </row>
    <row r="33">
      <c r="B33" s="7" t="inlineStr">
        <is>
          <t>Add: depreciation and amortisation</t>
        </is>
      </c>
      <c r="C33" s="7" t="inlineStr">
        <is>
          <t>EUR m</t>
        </is>
      </c>
      <c r="D33" s="12">
        <f>D10</f>
        <v/>
      </c>
      <c r="E33" s="12">
        <f>E10</f>
        <v/>
      </c>
      <c r="F33" s="12">
        <f>F10</f>
        <v/>
      </c>
      <c r="G33" s="12">
        <f>G10</f>
        <v/>
      </c>
      <c r="I33" s="2" t="inlineStr">
        <is>
          <t>Non-cash charge added back.</t>
        </is>
      </c>
    </row>
    <row r="34">
      <c r="B34" s="7" t="inlineStr">
        <is>
          <t>Less: capital expenditure</t>
        </is>
      </c>
      <c r="C34" s="7" t="inlineStr">
        <is>
          <t>EUR m</t>
        </is>
      </c>
      <c r="D34" s="12">
        <f>-D16</f>
        <v/>
      </c>
      <c r="E34" s="12">
        <f>-E16</f>
        <v/>
      </c>
      <c r="F34" s="12">
        <f>-F16</f>
        <v/>
      </c>
      <c r="G34" s="12">
        <f>-G16</f>
        <v/>
      </c>
      <c r="I34" s="2" t="inlineStr">
        <is>
          <t>Cash investment deducted.</t>
        </is>
      </c>
    </row>
    <row r="35">
      <c r="B35" s="7" t="inlineStr">
        <is>
          <t>Less: increase in operating NWC</t>
        </is>
      </c>
      <c r="C35" s="7" t="inlineStr">
        <is>
          <t>EUR m</t>
        </is>
      </c>
      <c r="D35" s="12">
        <f>-D26</f>
        <v/>
      </c>
      <c r="E35" s="12">
        <f>-E26</f>
        <v/>
      </c>
      <c r="F35" s="12">
        <f>-F26</f>
        <v/>
      </c>
      <c r="G35" s="12">
        <f>-G26</f>
        <v/>
      </c>
      <c r="I35" s="2" t="inlineStr">
        <is>
          <t>An increase in operating NWC is a use of cash.</t>
        </is>
      </c>
    </row>
    <row r="36">
      <c r="B36" s="7" t="inlineStr">
        <is>
          <t>Historical unlevered free cash flow</t>
        </is>
      </c>
      <c r="C36" s="7" t="inlineStr">
        <is>
          <t>EUR m</t>
        </is>
      </c>
      <c r="D36" s="13">
        <f>SUM(D32:D35)</f>
        <v/>
      </c>
      <c r="E36" s="13">
        <f>SUM(E32:E35)</f>
        <v/>
      </c>
      <c r="F36" s="13">
        <f>SUM(F32:F35)</f>
        <v/>
      </c>
      <c r="G36" s="13">
        <f>SUM(G32:G35)</f>
        <v/>
      </c>
      <c r="I36" s="2" t="inlineStr">
        <is>
          <t>Historical consistency control only. This is not a forecast and not a valuation.</t>
        </is>
      </c>
    </row>
    <row r="37">
      <c r="B37" s="7" t="inlineStr">
        <is>
          <t>Memo: free cash flow / reported EBITDA</t>
        </is>
      </c>
      <c r="C37" s="7" t="inlineStr">
        <is>
          <t>%</t>
        </is>
      </c>
      <c r="D37" s="11">
        <f>D36/D8</f>
        <v/>
      </c>
      <c r="E37" s="11">
        <f>E36/E8</f>
        <v/>
      </c>
      <c r="F37" s="11">
        <f>F36/F8</f>
        <v/>
      </c>
      <c r="G37" s="11">
        <f>G36/G8</f>
        <v/>
      </c>
      <c r="I37" s="2" t="inlineStr">
        <is>
          <t>Cash conversion of reported EBITDA.</t>
        </is>
      </c>
    </row>
    <row r="39" ht="17" customHeight="1">
      <c r="B39" s="3" t="inlineStr">
        <is>
          <t>DEFINITIONS AND CONVENTIONS USED ON THIS SHEET</t>
        </is>
      </c>
      <c r="C39" s="4" t="n"/>
      <c r="D39" s="4" t="n"/>
      <c r="E39" s="4" t="n"/>
      <c r="F39" s="4" t="n"/>
      <c r="G39" s="4" t="n"/>
      <c r="H39" s="4" t="n"/>
      <c r="I39" s="4" t="n"/>
    </row>
    <row r="40">
      <c r="B40" s="2" t="inlineStr">
        <is>
          <t>Revenue growth compares a period with the immediately preceding comparable period.</t>
        </is>
      </c>
    </row>
    <row r="41">
      <c r="B41" s="2" t="inlineStr">
        <is>
          <t>Margins use matching-period numerator and denominator.</t>
        </is>
      </c>
    </row>
    <row r="42">
      <c r="B42" s="2" t="inlineStr">
        <is>
          <t>EBIT = reported EBITDA less D&amp;A. Reported EBITDA is used; no management adjustment is applied on this sheet.</t>
        </is>
      </c>
    </row>
    <row r="43">
      <c r="B43" s="2" t="inlineStr">
        <is>
          <t>Operating NWC = trade receivables + inventory - trade payables, consistent with 01_Raw_Data.</t>
        </is>
      </c>
    </row>
    <row r="44">
      <c r="B44" s="2" t="inlineStr">
        <is>
          <t>Unlevered FCF = EBIT x (1 - cash tax rate) + D&amp;A - capital expenditure - increase in operating NWC.</t>
        </is>
      </c>
    </row>
    <row r="45">
      <c r="B45" s="2" t="inlineStr">
        <is>
          <t>The free-cash-flow block is a historical reconciliation control. No forecast period is modelled in this workbook.</t>
        </is>
      </c>
    </row>
  </sheetData>
  <pageMargins left="0.75" right="0.75" top="1" bottom="1" header="0.5" footer="0.5"/>
  <pageSetup orientation="landscape" fitToWidth="1"/>
</worksheet>
</file>

<file path=xl/worksheets/sheet3.xml><?xml version="1.0" encoding="utf-8"?>
<worksheet xmlns="http://schemas.openxmlformats.org/spreadsheetml/2006/main">
  <sheetPr>
    <tabColor rgb="002E5C9A"/>
    <outlinePr summaryBelow="1" summaryRight="1"/>
    <pageSetUpPr fitToPage="1"/>
  </sheetPr>
  <dimension ref="B1:I31"/>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5" customWidth="1" min="1" max="1"/>
    <col width="54" customWidth="1" min="2" max="2"/>
    <col width="9" customWidth="1" min="3" max="3"/>
    <col width="11.5" customWidth="1" min="4" max="4"/>
    <col width="11.5" customWidth="1" min="5" max="5"/>
    <col width="11.5" customWidth="1" min="6" max="6"/>
    <col width="11.5" customWidth="1" min="7" max="7"/>
    <col width="2.5" customWidth="1" min="8" max="8"/>
    <col width="52" customWidth="1" min="9" max="9"/>
  </cols>
  <sheetData>
    <row r="1" ht="20" customHeight="1">
      <c r="B1" s="1" t="inlineStr">
        <is>
          <t>TargetCo — Aurelium Packaging Solutions S.A.S.</t>
        </is>
      </c>
    </row>
    <row r="2">
      <c r="B2" s="2" t="inlineStr">
        <is>
          <t>03 · Adjustments — reported to management-adjusted EBITDA (EUR millions)</t>
        </is>
      </c>
    </row>
    <row r="4" ht="17" customHeight="1">
      <c r="B4" s="3" t="inlineStr">
        <is>
          <t>REPORTED TO MANAGEMENT-ADJUSTED EBITDA BRIDGE</t>
        </is>
      </c>
      <c r="C4" s="4" t="n"/>
      <c r="D4" s="4" t="n"/>
      <c r="E4" s="4" t="n"/>
      <c r="F4" s="4" t="n"/>
      <c r="G4" s="4" t="n"/>
      <c r="H4" s="4" t="n"/>
      <c r="I4" s="4" t="n"/>
    </row>
    <row r="5">
      <c r="C5" s="5" t="inlineStr">
        <is>
          <t>Unit</t>
        </is>
      </c>
      <c r="D5" s="6" t="inlineStr">
        <is>
          <t>FY2022A</t>
        </is>
      </c>
      <c r="E5" s="6" t="inlineStr">
        <is>
          <t>FY2023A</t>
        </is>
      </c>
      <c r="F5" s="6" t="inlineStr">
        <is>
          <t>FY2024A</t>
        </is>
      </c>
      <c r="G5" s="6" t="inlineStr">
        <is>
          <t>FY2025A</t>
        </is>
      </c>
      <c r="I5" s="5" t="inlineStr">
        <is>
          <t>Definition / note</t>
        </is>
      </c>
    </row>
    <row r="6">
      <c r="B6" s="7" t="inlineStr">
        <is>
          <t>Reported EBITDA</t>
        </is>
      </c>
      <c r="C6" s="7" t="inlineStr">
        <is>
          <t>EUR m</t>
        </is>
      </c>
      <c r="D6" s="10">
        <f>'02_Historical_Analysis'!D8</f>
        <v/>
      </c>
      <c r="E6" s="10">
        <f>'02_Historical_Analysis'!E8</f>
        <v/>
      </c>
      <c r="F6" s="10">
        <f>'02_Historical_Analysis'!F8</f>
        <v/>
      </c>
      <c r="G6" s="10">
        <f>'02_Historical_Analysis'!G8</f>
        <v/>
      </c>
      <c r="I6" s="2" t="inlineStr">
        <is>
          <t>Linked from 02_Historical_Analysis.</t>
        </is>
      </c>
    </row>
    <row r="7">
      <c r="B7" s="7" t="inlineStr">
        <is>
          <t>Commissioning / duplicate-QA costs per management</t>
        </is>
      </c>
      <c r="C7" s="7" t="inlineStr">
        <is>
          <t>EUR m</t>
        </is>
      </c>
      <c r="D7" s="10">
        <f>'01_Raw_Data'!D30</f>
        <v/>
      </c>
      <c r="E7" s="10">
        <f>'01_Raw_Data'!E30</f>
        <v/>
      </c>
      <c r="F7" s="10">
        <f>'01_Raw_Data'!F30</f>
        <v/>
      </c>
      <c r="G7" s="10">
        <f>'01_Raw_Data'!G30</f>
        <v/>
      </c>
      <c r="I7" s="2" t="inlineStr">
        <is>
          <t>Linked from 01_Raw_Data. Management-identified amount, as supplied.</t>
        </is>
      </c>
    </row>
    <row r="8">
      <c r="B8" s="7" t="inlineStr">
        <is>
          <t>Management-adjusted EBITDA</t>
        </is>
      </c>
      <c r="C8" s="7" t="inlineStr">
        <is>
          <t>EUR m</t>
        </is>
      </c>
      <c r="D8" s="13">
        <f>D6+D7</f>
        <v/>
      </c>
      <c r="E8" s="13">
        <f>E6+E7</f>
        <v/>
      </c>
      <c r="F8" s="13">
        <f>F6+F7</f>
        <v/>
      </c>
      <c r="G8" s="13">
        <f>G6+G7</f>
        <v/>
      </c>
      <c r="I8" s="2" t="inlineStr">
        <is>
          <t>Reported EBITDA plus the management-identified amount. Management presentation, not an analyst conclusion.</t>
        </is>
      </c>
    </row>
    <row r="9">
      <c r="B9" s="7" t="inlineStr">
        <is>
          <t>Management-adjusted EBITDA margin</t>
        </is>
      </c>
      <c r="C9" s="7" t="inlineStr">
        <is>
          <t>%</t>
        </is>
      </c>
      <c r="D9" s="11">
        <f>D8/'02_Historical_Analysis'!D6</f>
        <v/>
      </c>
      <c r="E9" s="11">
        <f>E8/'02_Historical_Analysis'!E6</f>
        <v/>
      </c>
      <c r="F9" s="11">
        <f>F8/'02_Historical_Analysis'!F6</f>
        <v/>
      </c>
      <c r="G9" s="11">
        <f>G8/'02_Historical_Analysis'!G6</f>
        <v/>
      </c>
      <c r="I9" s="2" t="inlineStr">
        <is>
          <t>Management-adjusted EBITDA divided by revenue of the same period.</t>
        </is>
      </c>
    </row>
    <row r="10">
      <c r="B10" s="7" t="inlineStr">
        <is>
          <t>Memo: adjustment as % of reported EBITDA</t>
        </is>
      </c>
      <c r="C10" s="7" t="inlineStr">
        <is>
          <t>%</t>
        </is>
      </c>
      <c r="D10" s="11">
        <f>D7/D6</f>
        <v/>
      </c>
      <c r="E10" s="11">
        <f>E7/E6</f>
        <v/>
      </c>
      <c r="F10" s="11">
        <f>F7/F6</f>
        <v/>
      </c>
      <c r="G10" s="11">
        <f>G7/G6</f>
        <v/>
      </c>
      <c r="I10" s="2" t="inlineStr">
        <is>
          <t>Size of the claimed adjustment relative to reported EBITDA.</t>
        </is>
      </c>
    </row>
    <row r="12" ht="17" customHeight="1">
      <c r="B12" s="3" t="inlineStr">
        <is>
          <t>EVIDENCE AND CLASSIFICATION</t>
        </is>
      </c>
      <c r="C12" s="4" t="n"/>
      <c r="D12" s="4" t="n"/>
      <c r="E12" s="4" t="n"/>
      <c r="F12" s="4" t="n"/>
      <c r="G12" s="4" t="n"/>
      <c r="H12" s="4" t="n"/>
      <c r="I12" s="4" t="n"/>
    </row>
    <row r="13">
      <c r="C13" s="5" t="inlineStr">
        <is>
          <t>Unit</t>
        </is>
      </c>
      <c r="D13" s="6" t="inlineStr">
        <is>
          <t>FY2022A</t>
        </is>
      </c>
      <c r="E13" s="6" t="inlineStr">
        <is>
          <t>FY2023A</t>
        </is>
      </c>
      <c r="F13" s="6" t="inlineStr">
        <is>
          <t>FY2024A</t>
        </is>
      </c>
      <c r="G13" s="6" t="inlineStr">
        <is>
          <t>FY2025A</t>
        </is>
      </c>
      <c r="I13" s="5" t="inlineStr">
        <is>
          <t>Definition / note</t>
        </is>
      </c>
    </row>
    <row r="14">
      <c r="B14" s="7" t="inlineStr">
        <is>
          <t>Nature of the item identified by management</t>
        </is>
      </c>
      <c r="D14" s="15" t="inlineStr">
        <is>
          <t>n.a.</t>
        </is>
      </c>
      <c r="E14" s="15" t="inlineStr">
        <is>
          <t>n.a.</t>
        </is>
      </c>
      <c r="F14" s="15" t="inlineStr">
        <is>
          <t>Ramp cost</t>
        </is>
      </c>
      <c r="G14" s="15" t="inlineStr">
        <is>
          <t>Ramp cost</t>
        </is>
      </c>
      <c r="I14" s="2" t="inlineStr">
        <is>
          <t>External commissioning labour and duplicate quality-assurance shifts around the Łódź extension.</t>
        </is>
      </c>
    </row>
    <row r="15">
      <c r="B15" s="7" t="inlineStr">
        <is>
          <t>Treated by management as non-recurring?</t>
        </is>
      </c>
      <c r="D15" s="15" t="inlineStr">
        <is>
          <t>n.a.</t>
        </is>
      </c>
      <c r="E15" s="15" t="inlineStr">
        <is>
          <t>n.a.</t>
        </is>
      </c>
      <c r="F15" s="15" t="inlineStr">
        <is>
          <t>Yes</t>
        </is>
      </c>
      <c r="G15" s="15" t="inlineStr">
        <is>
          <t>Yes</t>
        </is>
      </c>
      <c r="I15" s="2" t="inlineStr">
        <is>
          <t>Management's own classification, reproduced as supplied.</t>
        </is>
      </c>
    </row>
    <row r="16">
      <c r="B16" s="7" t="inlineStr">
        <is>
          <t>Evidence beyond the management schedule?</t>
        </is>
      </c>
      <c r="D16" s="15" t="inlineStr">
        <is>
          <t>n.a.</t>
        </is>
      </c>
      <c r="E16" s="15" t="inlineStr">
        <is>
          <t>n.a.</t>
        </is>
      </c>
      <c r="F16" s="16" t="n"/>
      <c r="G16" s="16" t="n"/>
      <c r="I16" s="2" t="inlineStr">
        <is>
          <t>Diligence control. State what independent evidence supports the claimed separability.</t>
        </is>
      </c>
    </row>
    <row r="17">
      <c r="B17" s="7" t="inlineStr">
        <is>
          <t>Also identified in the prior year?</t>
        </is>
      </c>
      <c r="D17" s="15" t="inlineStr">
        <is>
          <t>n.a.</t>
        </is>
      </c>
      <c r="E17" s="15" t="inlineStr">
        <is>
          <t>n.a.</t>
        </is>
      </c>
      <c r="F17" s="16" t="n"/>
      <c r="G17" s="16" t="n"/>
      <c r="I17" s="2" t="inlineStr">
        <is>
          <t>Recurrence control across FY2022A–FY2025A.</t>
        </is>
      </c>
    </row>
    <row r="19" ht="17" customHeight="1">
      <c r="B19" s="3" t="inlineStr">
        <is>
          <t>ANALYST POSITION — KEEP BOTH TREATMENTS UNTIL THE EVIDENCE CLOSES THE QUESTION</t>
        </is>
      </c>
      <c r="C19" s="4" t="n"/>
      <c r="D19" s="4" t="n"/>
      <c r="E19" s="4" t="n"/>
      <c r="F19" s="4" t="n"/>
      <c r="G19" s="4" t="n"/>
      <c r="H19" s="4" t="n"/>
      <c r="I19" s="4" t="n"/>
    </row>
    <row r="20">
      <c r="C20" s="5" t="inlineStr">
        <is>
          <t>Unit</t>
        </is>
      </c>
      <c r="D20" s="6" t="inlineStr">
        <is>
          <t>FY2022A</t>
        </is>
      </c>
      <c r="E20" s="6" t="inlineStr">
        <is>
          <t>FY2023A</t>
        </is>
      </c>
      <c r="F20" s="6" t="inlineStr">
        <is>
          <t>FY2024A</t>
        </is>
      </c>
      <c r="G20" s="6" t="inlineStr">
        <is>
          <t>FY2025A</t>
        </is>
      </c>
      <c r="I20" s="5" t="inlineStr">
        <is>
          <t>Definition / note</t>
        </is>
      </c>
    </row>
    <row r="21">
      <c r="B21" s="7" t="inlineStr">
        <is>
          <t>Decision status</t>
        </is>
      </c>
      <c r="D21" s="15" t="inlineStr">
        <is>
          <t>n.a.</t>
        </is>
      </c>
      <c r="E21" s="15" t="inlineStr">
        <is>
          <t>n.a.</t>
        </is>
      </c>
      <c r="F21" s="15" t="inlineStr">
        <is>
          <t>Open</t>
        </is>
      </c>
      <c r="G21" s="15" t="inlineStr">
        <is>
          <t>Open</t>
        </is>
      </c>
      <c r="I21" s="2" t="inlineStr">
        <is>
          <t>No treatment has been approved. Carry both cases into the scenario comparison.</t>
        </is>
      </c>
    </row>
    <row r="22">
      <c r="B22" s="7" t="inlineStr">
        <is>
          <t>Treatment carried forward</t>
        </is>
      </c>
      <c r="D22" s="15" t="inlineStr">
        <is>
          <t>n.a.</t>
        </is>
      </c>
      <c r="E22" s="15" t="inlineStr">
        <is>
          <t>n.a.</t>
        </is>
      </c>
      <c r="F22" s="15" t="inlineStr">
        <is>
          <t>A and B</t>
        </is>
      </c>
      <c r="G22" s="15" t="inlineStr">
        <is>
          <t>A and B</t>
        </is>
      </c>
      <c r="I22" s="2" t="inlineStr">
        <is>
          <t>A = reported basis. B = full management-adjusted basis. No arbitrary partial amount.</t>
        </is>
      </c>
    </row>
    <row r="23">
      <c r="B23" s="7" t="inlineStr">
        <is>
          <t>Evidence needed</t>
        </is>
      </c>
      <c r="D23" s="15" t="n"/>
      <c r="E23" s="15" t="n"/>
      <c r="F23" s="16" t="n"/>
      <c r="G23" s="16" t="n"/>
      <c r="I23" s="2" t="inlineStr">
        <is>
          <t>Analyst input. State the evidence that would distinguish A from B.</t>
        </is>
      </c>
    </row>
    <row r="24">
      <c r="B24" s="7" t="inlineStr">
        <is>
          <t>Residual question</t>
        </is>
      </c>
      <c r="D24" s="15" t="n"/>
      <c r="E24" s="15" t="n"/>
      <c r="F24" s="16" t="n"/>
      <c r="G24" s="16" t="n"/>
      <c r="I24" s="2" t="inlineStr">
        <is>
          <t>Analyst input. Record the unresolved question in 06_Audit_Log.</t>
        </is>
      </c>
    </row>
    <row r="26" ht="17" customHeight="1">
      <c r="B26" s="3" t="inlineStr">
        <is>
          <t>NOTES</t>
        </is>
      </c>
      <c r="C26" s="4" t="n"/>
      <c r="D26" s="4" t="n"/>
      <c r="E26" s="4" t="n"/>
      <c r="F26" s="4" t="n"/>
      <c r="G26" s="4" t="n"/>
      <c r="H26" s="4" t="n"/>
      <c r="I26" s="4" t="n"/>
    </row>
    <row r="27">
      <c r="B27" s="2" t="inlineStr">
        <is>
          <t>Reported EBITDA is the primary historical measure in this workbook.</t>
        </is>
      </c>
    </row>
    <row r="28">
      <c r="B28" s="2" t="inlineStr">
        <is>
          <t>A management adjustment is a claim about sustainable performance, not an established fact.</t>
        </is>
      </c>
    </row>
    <row r="29">
      <c r="B29" s="2" t="inlineStr">
        <is>
          <t>An adjustment becomes an analyst adjustment only where the item is separable, incremental, finite and evidenced.</t>
        </is>
      </c>
    </row>
    <row r="30">
      <c r="B30" s="2" t="inlineStr">
        <is>
          <t>Show reported and management-adjusted EBITDA side by side. Do not replace one with the other.</t>
        </is>
      </c>
    </row>
    <row r="31">
      <c r="B31" s="2" t="inlineStr">
        <is>
          <t>Do not invent a partial adjustment. Preserve reported and management-adjusted treatments separately.</t>
        </is>
      </c>
    </row>
  </sheetData>
  <pageMargins left="0.75" right="0.75" top="1" bottom="1" header="0.5" footer="0.5"/>
  <pageSetup orientation="landscape" fitToWidth="1"/>
</worksheet>
</file>

<file path=xl/worksheets/sheet4.xml><?xml version="1.0" encoding="utf-8"?>
<worksheet xmlns="http://schemas.openxmlformats.org/spreadsheetml/2006/main">
  <sheetPr>
    <tabColor rgb="001F3864"/>
    <outlinePr summaryBelow="1" summaryRight="1"/>
    <pageSetUpPr fitToPage="1"/>
  </sheetPr>
  <dimension ref="B1:I47"/>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5" customWidth="1" min="1" max="1"/>
    <col width="54" customWidth="1" min="2" max="2"/>
    <col width="9" customWidth="1" min="3" max="3"/>
    <col width="11.5" customWidth="1" min="4" max="4"/>
    <col width="11.5" customWidth="1" min="5" max="5"/>
    <col width="11.5" customWidth="1" min="6" max="6"/>
    <col width="11.5" customWidth="1" min="7" max="7"/>
    <col width="2.5" customWidth="1" min="8" max="8"/>
    <col width="52" customWidth="1" min="9" max="9"/>
  </cols>
  <sheetData>
    <row r="1" ht="20" customHeight="1">
      <c r="B1" s="1" t="inlineStr">
        <is>
          <t>TargetCo — Aurelium Packaging Solutions S.A.S.</t>
        </is>
      </c>
    </row>
    <row r="2">
      <c r="B2" s="2" t="inlineStr">
        <is>
          <t>04 · Summary — historical KPIs, credit metrics and controls (EUR millions unless stated)</t>
        </is>
      </c>
    </row>
    <row r="4" ht="17" customHeight="1">
      <c r="B4" s="3" t="inlineStr">
        <is>
          <t>OPERATING KPIs</t>
        </is>
      </c>
      <c r="C4" s="4" t="n"/>
      <c r="D4" s="4" t="n"/>
      <c r="E4" s="4" t="n"/>
      <c r="F4" s="4" t="n"/>
      <c r="G4" s="4" t="n"/>
      <c r="H4" s="4" t="n"/>
      <c r="I4" s="4" t="n"/>
    </row>
    <row r="5">
      <c r="C5" s="5" t="inlineStr">
        <is>
          <t>Unit</t>
        </is>
      </c>
      <c r="D5" s="6" t="inlineStr">
        <is>
          <t>FY2022A</t>
        </is>
      </c>
      <c r="E5" s="6" t="inlineStr">
        <is>
          <t>FY2023A</t>
        </is>
      </c>
      <c r="F5" s="6" t="inlineStr">
        <is>
          <t>FY2024A</t>
        </is>
      </c>
      <c r="G5" s="6" t="inlineStr">
        <is>
          <t>FY2025A</t>
        </is>
      </c>
      <c r="I5" s="5" t="inlineStr">
        <is>
          <t>Definition / note</t>
        </is>
      </c>
    </row>
    <row r="6">
      <c r="B6" s="7" t="inlineStr">
        <is>
          <t>Revenue</t>
        </is>
      </c>
      <c r="C6" s="7" t="inlineStr">
        <is>
          <t>EUR m</t>
        </is>
      </c>
      <c r="D6" s="10">
        <f>'02_Historical_Analysis'!D6</f>
        <v/>
      </c>
      <c r="E6" s="10">
        <f>'02_Historical_Analysis'!E6</f>
        <v/>
      </c>
      <c r="F6" s="10">
        <f>'02_Historical_Analysis'!F6</f>
        <v/>
      </c>
      <c r="G6" s="10">
        <f>'02_Historical_Analysis'!G6</f>
        <v/>
      </c>
      <c r="I6" s="2" t="inlineStr">
        <is>
          <t>Linked from 02_Historical_Analysis.</t>
        </is>
      </c>
    </row>
    <row r="7">
      <c r="B7" s="7" t="inlineStr">
        <is>
          <t>Revenue growth</t>
        </is>
      </c>
      <c r="C7" s="7" t="inlineStr">
        <is>
          <t>%</t>
        </is>
      </c>
      <c r="E7" s="14">
        <f>'02_Historical_Analysis'!E7</f>
        <v/>
      </c>
      <c r="F7" s="14">
        <f>'02_Historical_Analysis'!F7</f>
        <v/>
      </c>
      <c r="G7" s="14">
        <f>'02_Historical_Analysis'!G7</f>
        <v/>
      </c>
      <c r="I7" s="2" t="inlineStr">
        <is>
          <t>Linked from 02_Historical_Analysis.</t>
        </is>
      </c>
    </row>
    <row r="8">
      <c r="B8" s="7" t="inlineStr">
        <is>
          <t>Reported EBITDA</t>
        </is>
      </c>
      <c r="C8" s="7" t="inlineStr">
        <is>
          <t>EUR m</t>
        </is>
      </c>
      <c r="D8" s="10">
        <f>'02_Historical_Analysis'!D8</f>
        <v/>
      </c>
      <c r="E8" s="10">
        <f>'02_Historical_Analysis'!E8</f>
        <v/>
      </c>
      <c r="F8" s="10">
        <f>'02_Historical_Analysis'!F8</f>
        <v/>
      </c>
      <c r="G8" s="10">
        <f>'02_Historical_Analysis'!G8</f>
        <v/>
      </c>
      <c r="I8" s="2" t="inlineStr">
        <is>
          <t>Linked from 02_Historical_Analysis.</t>
        </is>
      </c>
    </row>
    <row r="9">
      <c r="B9" s="7" t="inlineStr">
        <is>
          <t>Reported EBITDA margin</t>
        </is>
      </c>
      <c r="C9" s="7" t="inlineStr">
        <is>
          <t>%</t>
        </is>
      </c>
      <c r="D9" s="14">
        <f>'02_Historical_Analysis'!D9</f>
        <v/>
      </c>
      <c r="E9" s="14">
        <f>'02_Historical_Analysis'!E9</f>
        <v/>
      </c>
      <c r="F9" s="14">
        <f>'02_Historical_Analysis'!F9</f>
        <v/>
      </c>
      <c r="G9" s="14">
        <f>'02_Historical_Analysis'!G9</f>
        <v/>
      </c>
      <c r="I9" s="2" t="inlineStr">
        <is>
          <t>Linked from 02_Historical_Analysis.</t>
        </is>
      </c>
    </row>
    <row r="10">
      <c r="B10" s="7" t="inlineStr">
        <is>
          <t>EBIT</t>
        </is>
      </c>
      <c r="C10" s="7" t="inlineStr">
        <is>
          <t>EUR m</t>
        </is>
      </c>
      <c r="D10" s="10">
        <f>'02_Historical_Analysis'!D11</f>
        <v/>
      </c>
      <c r="E10" s="10">
        <f>'02_Historical_Analysis'!E11</f>
        <v/>
      </c>
      <c r="F10" s="10">
        <f>'02_Historical_Analysis'!F11</f>
        <v/>
      </c>
      <c r="G10" s="10">
        <f>'02_Historical_Analysis'!G11</f>
        <v/>
      </c>
      <c r="I10" s="2" t="inlineStr">
        <is>
          <t>Linked from 02_Historical_Analysis.</t>
        </is>
      </c>
    </row>
    <row r="11">
      <c r="B11" s="7" t="inlineStr">
        <is>
          <t>CapEx / revenue</t>
        </is>
      </c>
      <c r="C11" s="7" t="inlineStr">
        <is>
          <t>%</t>
        </is>
      </c>
      <c r="D11" s="14">
        <f>'02_Historical_Analysis'!D17</f>
        <v/>
      </c>
      <c r="E11" s="14">
        <f>'02_Historical_Analysis'!E17</f>
        <v/>
      </c>
      <c r="F11" s="14">
        <f>'02_Historical_Analysis'!F17</f>
        <v/>
      </c>
      <c r="G11" s="14">
        <f>'02_Historical_Analysis'!G17</f>
        <v/>
      </c>
      <c r="I11" s="2" t="inlineStr">
        <is>
          <t>Linked from 02_Historical_Analysis.</t>
        </is>
      </c>
    </row>
    <row r="12">
      <c r="B12" s="7" t="inlineStr">
        <is>
          <t>Operating NWC / revenue</t>
        </is>
      </c>
      <c r="C12" s="7" t="inlineStr">
        <is>
          <t>%</t>
        </is>
      </c>
      <c r="D12" s="14">
        <f>'02_Historical_Analysis'!D25</f>
        <v/>
      </c>
      <c r="E12" s="14">
        <f>'02_Historical_Analysis'!E25</f>
        <v/>
      </c>
      <c r="F12" s="14">
        <f>'02_Historical_Analysis'!F25</f>
        <v/>
      </c>
      <c r="G12" s="14">
        <f>'02_Historical_Analysis'!G25</f>
        <v/>
      </c>
      <c r="I12" s="2" t="inlineStr">
        <is>
          <t>Linked from 02_Historical_Analysis.</t>
        </is>
      </c>
    </row>
    <row r="14" ht="17" customHeight="1">
      <c r="B14" s="3" t="inlineStr">
        <is>
          <t>REPORTED VERSUS MANAGEMENT-ADJUSTED EBITDA</t>
        </is>
      </c>
      <c r="C14" s="4" t="n"/>
      <c r="D14" s="4" t="n"/>
      <c r="E14" s="4" t="n"/>
      <c r="F14" s="4" t="n"/>
      <c r="G14" s="4" t="n"/>
      <c r="H14" s="4" t="n"/>
      <c r="I14" s="4" t="n"/>
    </row>
    <row r="15">
      <c r="C15" s="5" t="inlineStr">
        <is>
          <t>Unit</t>
        </is>
      </c>
      <c r="D15" s="6" t="inlineStr">
        <is>
          <t>FY2022A</t>
        </is>
      </c>
      <c r="E15" s="6" t="inlineStr">
        <is>
          <t>FY2023A</t>
        </is>
      </c>
      <c r="F15" s="6" t="inlineStr">
        <is>
          <t>FY2024A</t>
        </is>
      </c>
      <c r="G15" s="6" t="inlineStr">
        <is>
          <t>FY2025A</t>
        </is>
      </c>
      <c r="I15" s="5" t="inlineStr">
        <is>
          <t>Definition / note</t>
        </is>
      </c>
    </row>
    <row r="16">
      <c r="B16" s="7" t="inlineStr">
        <is>
          <t>Reported EBITDA</t>
        </is>
      </c>
      <c r="C16" s="7" t="inlineStr">
        <is>
          <t>EUR m</t>
        </is>
      </c>
      <c r="D16" s="10">
        <f>'03_Adjustments'!D6</f>
        <v/>
      </c>
      <c r="E16" s="10">
        <f>'03_Adjustments'!E6</f>
        <v/>
      </c>
      <c r="F16" s="10">
        <f>'03_Adjustments'!F6</f>
        <v/>
      </c>
      <c r="G16" s="10">
        <f>'03_Adjustments'!G6</f>
        <v/>
      </c>
      <c r="I16" s="2" t="inlineStr">
        <is>
          <t>Linked from 03_Adjustments.</t>
        </is>
      </c>
    </row>
    <row r="17">
      <c r="B17" s="7" t="inlineStr">
        <is>
          <t>Management adjustment (claimed)</t>
        </is>
      </c>
      <c r="C17" s="7" t="inlineStr">
        <is>
          <t>EUR m</t>
        </is>
      </c>
      <c r="D17" s="10">
        <f>'03_Adjustments'!D7</f>
        <v/>
      </c>
      <c r="E17" s="10">
        <f>'03_Adjustments'!E7</f>
        <v/>
      </c>
      <c r="F17" s="10">
        <f>'03_Adjustments'!F7</f>
        <v/>
      </c>
      <c r="G17" s="10">
        <f>'03_Adjustments'!G7</f>
        <v/>
      </c>
      <c r="I17" s="2" t="inlineStr">
        <is>
          <t>Linked from 03_Adjustments. Management claim, not independently verified.</t>
        </is>
      </c>
    </row>
    <row r="18">
      <c r="B18" s="7" t="inlineStr">
        <is>
          <t>Management-adjusted EBITDA</t>
        </is>
      </c>
      <c r="C18" s="7" t="inlineStr">
        <is>
          <t>EUR m</t>
        </is>
      </c>
      <c r="D18" s="17">
        <f>'03_Adjustments'!D8</f>
        <v/>
      </c>
      <c r="E18" s="17">
        <f>'03_Adjustments'!E8</f>
        <v/>
      </c>
      <c r="F18" s="17">
        <f>'03_Adjustments'!F8</f>
        <v/>
      </c>
      <c r="G18" s="17">
        <f>'03_Adjustments'!G8</f>
        <v/>
      </c>
      <c r="I18" s="2" t="inlineStr">
        <is>
          <t>Linked from 03_Adjustments.</t>
        </is>
      </c>
    </row>
    <row r="20" ht="17" customHeight="1">
      <c r="B20" s="3" t="inlineStr">
        <is>
          <t>CAPITAL STRUCTURE AND LEVERAGE</t>
        </is>
      </c>
      <c r="C20" s="4" t="n"/>
      <c r="D20" s="4" t="n"/>
      <c r="E20" s="4" t="n"/>
      <c r="F20" s="4" t="n"/>
      <c r="G20" s="4" t="n"/>
      <c r="H20" s="4" t="n"/>
      <c r="I20" s="4" t="n"/>
    </row>
    <row r="21">
      <c r="C21" s="5" t="inlineStr">
        <is>
          <t>Unit</t>
        </is>
      </c>
      <c r="D21" s="6" t="inlineStr">
        <is>
          <t>FY2022A</t>
        </is>
      </c>
      <c r="E21" s="6" t="inlineStr">
        <is>
          <t>FY2023A</t>
        </is>
      </c>
      <c r="F21" s="6" t="inlineStr">
        <is>
          <t>FY2024A</t>
        </is>
      </c>
      <c r="G21" s="6" t="inlineStr">
        <is>
          <t>FY2025A</t>
        </is>
      </c>
      <c r="I21" s="5" t="inlineStr">
        <is>
          <t>Definition / note</t>
        </is>
      </c>
    </row>
    <row r="22">
      <c r="B22" s="7" t="inlineStr">
        <is>
          <t>Gross interest-bearing debt</t>
        </is>
      </c>
      <c r="C22" s="7" t="inlineStr">
        <is>
          <t>EUR m</t>
        </is>
      </c>
      <c r="D22" s="10">
        <f>'01_Raw_Data'!D25</f>
        <v/>
      </c>
      <c r="E22" s="10">
        <f>'01_Raw_Data'!E25</f>
        <v/>
      </c>
      <c r="F22" s="10">
        <f>'01_Raw_Data'!F25</f>
        <v/>
      </c>
      <c r="G22" s="10">
        <f>'01_Raw_Data'!G25</f>
        <v/>
      </c>
      <c r="I22" s="2" t="inlineStr">
        <is>
          <t>Linked from 01_Raw_Data.</t>
        </is>
      </c>
    </row>
    <row r="23">
      <c r="B23" s="7" t="inlineStr">
        <is>
          <t>Cash and cash equivalents</t>
        </is>
      </c>
      <c r="C23" s="7" t="inlineStr">
        <is>
          <t>EUR m</t>
        </is>
      </c>
      <c r="D23" s="10">
        <f>'01_Raw_Data'!D26</f>
        <v/>
      </c>
      <c r="E23" s="10">
        <f>'01_Raw_Data'!E26</f>
        <v/>
      </c>
      <c r="F23" s="10">
        <f>'01_Raw_Data'!F26</f>
        <v/>
      </c>
      <c r="G23" s="10">
        <f>'01_Raw_Data'!G26</f>
        <v/>
      </c>
      <c r="I23" s="2" t="inlineStr">
        <is>
          <t>Linked from 01_Raw_Data.</t>
        </is>
      </c>
    </row>
    <row r="24">
      <c r="B24" s="7" t="inlineStr">
        <is>
          <t>Net debt</t>
        </is>
      </c>
      <c r="C24" s="7" t="inlineStr">
        <is>
          <t>EUR m</t>
        </is>
      </c>
      <c r="D24" s="13">
        <f>D22-D23</f>
        <v/>
      </c>
      <c r="E24" s="13">
        <f>E22-E23</f>
        <v/>
      </c>
      <c r="F24" s="13">
        <f>F22-F23</f>
        <v/>
      </c>
      <c r="G24" s="13">
        <f>G22+G23</f>
        <v/>
      </c>
      <c r="I24" s="2" t="inlineStr">
        <is>
          <t>Gross interest-bearing debt less eligible unrestricted cash.</t>
        </is>
      </c>
    </row>
    <row r="25">
      <c r="B25" s="7" t="inlineStr">
        <is>
          <t>Net debt / reported EBITDA</t>
        </is>
      </c>
      <c r="C25" s="7" t="inlineStr">
        <is>
          <t>x</t>
        </is>
      </c>
      <c r="D25" s="18">
        <f>D24/D18</f>
        <v/>
      </c>
      <c r="E25" s="18">
        <f>E24/E18</f>
        <v/>
      </c>
      <c r="F25" s="18">
        <f>F24/F18</f>
        <v/>
      </c>
      <c r="G25" s="18">
        <f>G24/G18</f>
        <v/>
      </c>
      <c r="I25" s="2" t="inlineStr">
        <is>
          <t>Denominator: reported EBITDA (row 16). Management-adjusted EBITDA is not used in this metric.</t>
        </is>
      </c>
    </row>
    <row r="27" ht="17" customHeight="1">
      <c r="B27" s="3" t="inlineStr">
        <is>
          <t>HISTORICAL CASH-FLOW CONSISTENCY</t>
        </is>
      </c>
      <c r="C27" s="4" t="n"/>
      <c r="D27" s="4" t="n"/>
      <c r="E27" s="4" t="n"/>
      <c r="F27" s="4" t="n"/>
      <c r="G27" s="4" t="n"/>
      <c r="H27" s="4" t="n"/>
      <c r="I27" s="4" t="n"/>
    </row>
    <row r="28">
      <c r="C28" s="5" t="inlineStr">
        <is>
          <t>Unit</t>
        </is>
      </c>
      <c r="D28" s="6" t="inlineStr">
        <is>
          <t>FY2022A</t>
        </is>
      </c>
      <c r="E28" s="6" t="inlineStr">
        <is>
          <t>FY2023A</t>
        </is>
      </c>
      <c r="F28" s="6" t="inlineStr">
        <is>
          <t>FY2024A</t>
        </is>
      </c>
      <c r="G28" s="6" t="inlineStr">
        <is>
          <t>FY2025A</t>
        </is>
      </c>
      <c r="I28" s="5" t="inlineStr">
        <is>
          <t>Definition / note</t>
        </is>
      </c>
    </row>
    <row r="29">
      <c r="B29" s="7" t="inlineStr">
        <is>
          <t>Historical unlevered free cash flow</t>
        </is>
      </c>
      <c r="C29" s="7" t="inlineStr">
        <is>
          <t>EUR m</t>
        </is>
      </c>
      <c r="D29" s="10">
        <f>'02_Historical_Analysis'!D36</f>
        <v/>
      </c>
      <c r="E29" s="10">
        <f>'02_Historical_Analysis'!E36</f>
        <v/>
      </c>
      <c r="F29" s="10">
        <f>'02_Historical_Analysis'!F36</f>
        <v/>
      </c>
      <c r="G29" s="10">
        <f>'02_Historical_Analysis'!G36</f>
        <v/>
      </c>
      <c r="I29" s="2" t="inlineStr">
        <is>
          <t>Linked from 02_Historical_Analysis. Historical control, not a forecast.</t>
        </is>
      </c>
    </row>
    <row r="30">
      <c r="B30" s="7" t="inlineStr">
        <is>
          <t>Free cash flow / reported EBITDA</t>
        </is>
      </c>
      <c r="C30" s="7" t="inlineStr">
        <is>
          <t>%</t>
        </is>
      </c>
      <c r="D30" s="14">
        <f>'02_Historical_Analysis'!D37</f>
        <v/>
      </c>
      <c r="E30" s="14">
        <f>'02_Historical_Analysis'!E37</f>
        <v/>
      </c>
      <c r="F30" s="14">
        <f>'02_Historical_Analysis'!F37</f>
        <v/>
      </c>
      <c r="G30" s="14">
        <f>'02_Historical_Analysis'!G37</f>
        <v/>
      </c>
      <c r="I30" s="2" t="inlineStr">
        <is>
          <t>Linked from 02_Historical_Analysis.</t>
        </is>
      </c>
    </row>
    <row r="32" ht="17" customHeight="1">
      <c r="B32" s="3" t="inlineStr">
        <is>
          <t>INDEPENDENT CHECKS — TO BE BUILT BY THE ANALYST; EACH ROW SHOULD RECONCILE TO ZERO</t>
        </is>
      </c>
      <c r="C32" s="4" t="n"/>
      <c r="D32" s="4" t="n"/>
      <c r="E32" s="4" t="n"/>
      <c r="F32" s="4" t="n"/>
      <c r="G32" s="4" t="n"/>
      <c r="H32" s="4" t="n"/>
      <c r="I32" s="4" t="n"/>
    </row>
    <row r="33">
      <c r="C33" s="5" t="inlineStr">
        <is>
          <t>Unit</t>
        </is>
      </c>
      <c r="D33" s="6" t="inlineStr">
        <is>
          <t>FY2022A</t>
        </is>
      </c>
      <c r="E33" s="6" t="inlineStr">
        <is>
          <t>FY2023A</t>
        </is>
      </c>
      <c r="F33" s="6" t="inlineStr">
        <is>
          <t>FY2024A</t>
        </is>
      </c>
      <c r="G33" s="6" t="inlineStr">
        <is>
          <t>FY2025A</t>
        </is>
      </c>
      <c r="I33" s="5" t="inlineStr">
        <is>
          <t>Independent test performed</t>
        </is>
      </c>
    </row>
    <row r="34">
      <c r="B34" s="7" t="inlineStr">
        <is>
          <t>Check 1 — revenue growth</t>
        </is>
      </c>
      <c r="C34" s="7" t="inlineStr">
        <is>
          <t>%</t>
        </is>
      </c>
      <c r="E34" s="19" t="n"/>
      <c r="F34" s="19" t="n"/>
      <c r="G34" s="19" t="n"/>
      <c r="I34" s="2" t="inlineStr">
        <is>
          <t>Growth recomputed from 01_Raw_Data revenue, less the growth displayed on 02_Historical_Analysis.</t>
        </is>
      </c>
    </row>
    <row r="35">
      <c r="B35" s="7" t="inlineStr">
        <is>
          <t>Check 2 — reported EBITDA margin</t>
        </is>
      </c>
      <c r="C35" s="7" t="inlineStr">
        <is>
          <t>%</t>
        </is>
      </c>
      <c r="D35" s="19" t="n"/>
      <c r="E35" s="19" t="n"/>
      <c r="F35" s="19" t="n"/>
      <c r="G35" s="19" t="n"/>
      <c r="I35" s="2" t="inlineStr">
        <is>
          <t>Margin recomputed from raw EBITDA and raw revenue, less the displayed margin.</t>
        </is>
      </c>
    </row>
    <row r="36">
      <c r="B36" s="7" t="inlineStr">
        <is>
          <t>Check 3 — EBIT bridge</t>
        </is>
      </c>
      <c r="C36" s="7" t="inlineStr">
        <is>
          <t>EUR m</t>
        </is>
      </c>
      <c r="D36" s="19" t="n"/>
      <c r="E36" s="19" t="n"/>
      <c r="F36" s="19" t="n"/>
      <c r="G36" s="19" t="n"/>
      <c r="I36" s="2" t="inlineStr">
        <is>
          <t>Raw EBITDA less raw D&amp;A, less the EBIT displayed on 02_Historical_Analysis.</t>
        </is>
      </c>
    </row>
    <row r="37">
      <c r="B37" s="7" t="inlineStr">
        <is>
          <t>Check 4 — operating NWC build</t>
        </is>
      </c>
      <c r="C37" s="7" t="inlineStr">
        <is>
          <t>EUR m</t>
        </is>
      </c>
      <c r="D37" s="19" t="n"/>
      <c r="E37" s="19" t="n"/>
      <c r="F37" s="19" t="n"/>
      <c r="G37" s="19" t="n"/>
      <c r="I37" s="2" t="inlineStr">
        <is>
          <t>Receivables plus inventory less payables, less the displayed operating NWC.</t>
        </is>
      </c>
    </row>
    <row r="38">
      <c r="B38" s="7" t="inlineStr">
        <is>
          <t>Check 5 — net debt bridge</t>
        </is>
      </c>
      <c r="C38" s="7" t="inlineStr">
        <is>
          <t>EUR m</t>
        </is>
      </c>
      <c r="D38" s="19" t="n"/>
      <c r="E38" s="19" t="n"/>
      <c r="F38" s="19" t="n"/>
      <c r="G38" s="19" t="n"/>
      <c r="I38" s="2" t="inlineStr">
        <is>
          <t>Raw gross debt less raw cash, less the net debt displayed above.</t>
        </is>
      </c>
    </row>
    <row r="39">
      <c r="B39" s="7" t="inlineStr">
        <is>
          <t>Check 6 — leverage denominator</t>
        </is>
      </c>
      <c r="C39" s="7" t="inlineStr">
        <is>
          <t>x</t>
        </is>
      </c>
      <c r="D39" s="19" t="n"/>
      <c r="E39" s="19" t="n"/>
      <c r="F39" s="19" t="n"/>
      <c r="G39" s="19" t="n"/>
      <c r="I39" s="2" t="inlineStr">
        <is>
          <t>Leverage recomputed on raw net debt and raw reported EBITDA, less the displayed multiple.</t>
        </is>
      </c>
    </row>
    <row r="40">
      <c r="B40" s="7" t="inlineStr">
        <is>
          <t>Check 7 — unlevered free-cash-flow bridge</t>
        </is>
      </c>
      <c r="C40" s="7" t="inlineStr">
        <is>
          <t>EUR m</t>
        </is>
      </c>
      <c r="E40" s="19" t="n"/>
      <c r="F40" s="19" t="n"/>
      <c r="G40" s="19" t="n"/>
      <c r="I40" s="2" t="inlineStr">
        <is>
          <t>Full bridge recomputed from raw inputs, less the free cash flow displayed on 02_Historical_Analysis.</t>
        </is>
      </c>
    </row>
    <row r="42" ht="17" customHeight="1">
      <c r="B42" s="3" t="inlineStr">
        <is>
          <t>NOTES</t>
        </is>
      </c>
      <c r="C42" s="4" t="n"/>
      <c r="D42" s="4" t="n"/>
      <c r="E42" s="4" t="n"/>
      <c r="F42" s="4" t="n"/>
      <c r="G42" s="4" t="n"/>
      <c r="H42" s="4" t="n"/>
      <c r="I42" s="4" t="n"/>
    </row>
    <row r="43">
      <c r="B43" s="2" t="inlineStr">
        <is>
          <t>Leverage denominator: reported EBITDA. Management-adjusted EBITDA is shown separately and is not used here.</t>
        </is>
      </c>
    </row>
    <row r="44">
      <c r="B44" s="2" t="inlineStr">
        <is>
          <t>Net debt = gross interest-bearing debt - eligible unrestricted cash.</t>
        </is>
      </c>
    </row>
    <row r="45">
      <c r="B45" s="2" t="inlineStr">
        <is>
          <t>Check rows are stated in the unit of the line being tested and should reconcile to zero.</t>
        </is>
      </c>
    </row>
    <row r="46">
      <c r="B46" s="2" t="inlineStr">
        <is>
          <t>The free-cash-flow lines are a historical consistency control. They are not a forecast and not a valuation.</t>
        </is>
      </c>
    </row>
    <row r="47">
      <c r="B47" s="2" t="inlineStr">
        <is>
          <t>This workbook covers historical periods only. It contains no forecast and no valuation.</t>
        </is>
      </c>
    </row>
  </sheetData>
  <pageMargins left="0.75" right="0.75" top="1" bottom="1" header="0.5" footer="0.5"/>
  <pageSetup orientation="landscape" fitToWidth="1"/>
</worksheet>
</file>

<file path=xl/worksheets/sheet5.xml><?xml version="1.0" encoding="utf-8"?>
<worksheet xmlns="http://schemas.openxmlformats.org/spreadsheetml/2006/main">
  <sheetPr>
    <tabColor rgb="002E5C9A"/>
    <outlinePr summaryBelow="1" summaryRight="1"/>
    <pageSetUpPr fitToPage="1"/>
  </sheetPr>
  <dimension ref="B1:I33"/>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5" customWidth="1" min="1" max="1"/>
    <col width="54" customWidth="1" min="2" max="2"/>
    <col width="9" customWidth="1" min="3" max="3"/>
    <col width="11.5" customWidth="1" min="4" max="4"/>
    <col width="11.5" customWidth="1" min="5" max="5"/>
    <col width="11.5" customWidth="1" min="6" max="6"/>
    <col width="11.5" customWidth="1" min="7" max="7"/>
    <col width="2.5" customWidth="1" min="8" max="8"/>
    <col width="52" customWidth="1" min="9" max="9"/>
  </cols>
  <sheetData>
    <row r="1" ht="20" customHeight="1">
      <c r="B1" s="1" t="inlineStr">
        <is>
          <t>TargetCo — Aurelium Packaging Solutions S.A.S.</t>
        </is>
      </c>
    </row>
    <row r="2">
      <c r="B2" s="2" t="inlineStr">
        <is>
          <t>05 · Scenarios — build and compare two EBITDA treatments</t>
        </is>
      </c>
    </row>
    <row r="3">
      <c r="B3" s="2" t="inlineStr">
        <is>
          <t>Scenario A = reported basis · Scenario B = full management-adjusted basis</t>
        </is>
      </c>
    </row>
    <row r="5" ht="17" customHeight="1">
      <c r="B5" s="3" t="inlineStr">
        <is>
          <t>FY2024A — REPORTED BASIS AGAINST MANAGEMENT-ADJUSTED BASIS</t>
        </is>
      </c>
      <c r="C5" s="4" t="n"/>
      <c r="D5" s="4" t="n"/>
      <c r="E5" s="4" t="n"/>
      <c r="F5" s="4" t="n"/>
      <c r="G5" s="4" t="n"/>
      <c r="H5" s="4" t="n"/>
      <c r="I5" s="4" t="n"/>
    </row>
    <row r="6">
      <c r="C6" s="5" t="inlineStr">
        <is>
          <t>Unit</t>
        </is>
      </c>
      <c r="D6" s="6" t="inlineStr">
        <is>
          <t>Scenario A</t>
        </is>
      </c>
      <c r="E6" s="6" t="inlineStr">
        <is>
          <t>Scenario B</t>
        </is>
      </c>
      <c r="F6" s="6" t="inlineStr">
        <is>
          <t>Difference</t>
        </is>
      </c>
      <c r="G6" s="6" t="inlineStr">
        <is>
          <t>Resolvable?</t>
        </is>
      </c>
      <c r="I6" s="5" t="inlineStr">
        <is>
          <t>Why it changes / evidence</t>
        </is>
      </c>
    </row>
    <row r="7">
      <c r="B7" s="7" t="inlineStr">
        <is>
          <t>Revenue</t>
        </is>
      </c>
      <c r="C7" s="7" t="inlineStr">
        <is>
          <t>EUR m</t>
        </is>
      </c>
      <c r="D7" s="20" t="n"/>
      <c r="E7" s="20" t="n"/>
      <c r="F7" s="20" t="n"/>
      <c r="G7" s="20" t="n"/>
      <c r="I7" s="2" t="inlineStr">
        <is>
          <t>Same revenue in both treatments.</t>
        </is>
      </c>
    </row>
    <row r="8">
      <c r="B8" s="7" t="inlineStr">
        <is>
          <t>EBITDA basis</t>
        </is>
      </c>
      <c r="C8" s="7" t="inlineStr">
        <is>
          <t>EUR m</t>
        </is>
      </c>
      <c r="D8" s="20" t="n"/>
      <c r="E8" s="20" t="n"/>
      <c r="F8" s="20" t="n"/>
      <c r="G8" s="20" t="n"/>
      <c r="I8" s="2" t="inlineStr">
        <is>
          <t>Choice depends on whether the claimed cost is separable, finite and evidenced.</t>
        </is>
      </c>
    </row>
    <row r="9">
      <c r="B9" s="7" t="inlineStr">
        <is>
          <t>EBITDA margin</t>
        </is>
      </c>
      <c r="C9" s="7" t="inlineStr">
        <is>
          <t>%</t>
        </is>
      </c>
      <c r="D9" s="21" t="n"/>
      <c r="E9" s="21" t="n"/>
      <c r="F9" s="21" t="n"/>
      <c r="G9" s="21" t="n"/>
      <c r="I9" s="2" t="inlineStr">
        <is>
          <t>The denominator stays revenue; the EBITDA basis changes.</t>
        </is>
      </c>
    </row>
    <row r="10">
      <c r="B10" s="7" t="inlineStr">
        <is>
          <t>Depreciation and amortisation</t>
        </is>
      </c>
      <c r="C10" s="7" t="inlineStr">
        <is>
          <t>EUR m</t>
        </is>
      </c>
      <c r="D10" s="20" t="n"/>
      <c r="E10" s="20" t="n"/>
      <c r="F10" s="20" t="n"/>
      <c r="G10" s="20" t="n"/>
      <c r="I10" s="2" t="inlineStr">
        <is>
          <t>No evidence supports changing D&amp;A.</t>
        </is>
      </c>
    </row>
    <row r="11">
      <c r="B11" s="7" t="inlineStr">
        <is>
          <t>EBIT basis</t>
        </is>
      </c>
      <c r="C11" s="7" t="inlineStr">
        <is>
          <t>EUR m</t>
        </is>
      </c>
      <c r="D11" s="20" t="n"/>
      <c r="E11" s="20" t="n"/>
      <c r="F11" s="20" t="n"/>
      <c r="G11" s="20" t="n"/>
      <c r="I11" s="2" t="inlineStr">
        <is>
          <t>If the EBITDA adjustment is operating, the same treatment carries into EBIT.</t>
        </is>
      </c>
    </row>
    <row r="12">
      <c r="B12" s="7" t="inlineStr">
        <is>
          <t>Net debt</t>
        </is>
      </c>
      <c r="C12" s="7" t="inlineStr">
        <is>
          <t>EUR m</t>
        </is>
      </c>
      <c r="D12" s="20" t="n"/>
      <c r="E12" s="20" t="n"/>
      <c r="F12" s="20" t="n"/>
      <c r="G12" s="20" t="n"/>
      <c r="I12" s="2" t="inlineStr">
        <is>
          <t>Capital structure does not change between these EBITDA treatments.</t>
        </is>
      </c>
    </row>
    <row r="13">
      <c r="B13" s="7" t="inlineStr">
        <is>
          <t>Net debt / EBITDA</t>
        </is>
      </c>
      <c r="C13" s="7" t="inlineStr">
        <is>
          <t>x</t>
        </is>
      </c>
      <c r="D13" s="22" t="n"/>
      <c r="E13" s="22" t="n"/>
      <c r="F13" s="22" t="n"/>
      <c r="G13" s="22" t="n"/>
      <c r="I13" s="2" t="inlineStr">
        <is>
          <t>The numerator is unchanged; the named EBITDA basis changes.</t>
        </is>
      </c>
    </row>
    <row r="14">
      <c r="B14" s="7" t="inlineStr">
        <is>
          <t>Cash-generation proxy</t>
        </is>
      </c>
      <c r="C14" s="7" t="inlineStr">
        <is>
          <t>EUR m</t>
        </is>
      </c>
      <c r="D14" s="20" t="n"/>
      <c r="E14" s="20" t="n"/>
      <c r="F14" s="20" t="n"/>
      <c r="G14" s="20" t="n"/>
      <c r="I14" s="2" t="inlineStr">
        <is>
          <t>Normalized comparison only. Scenario B does not restate cash actually received.</t>
        </is>
      </c>
    </row>
    <row r="16" ht="17" customHeight="1">
      <c r="B16" s="3" t="inlineStr">
        <is>
          <t>FY2025A — REPORTED BASIS AGAINST MANAGEMENT-ADJUSTED BASIS</t>
        </is>
      </c>
      <c r="C16" s="4" t="n"/>
      <c r="D16" s="4" t="n"/>
      <c r="E16" s="4" t="n"/>
      <c r="F16" s="4" t="n"/>
      <c r="G16" s="4" t="n"/>
      <c r="H16" s="4" t="n"/>
      <c r="I16" s="4" t="n"/>
    </row>
    <row r="17">
      <c r="C17" s="5" t="inlineStr">
        <is>
          <t>Unit</t>
        </is>
      </c>
      <c r="D17" s="6" t="inlineStr">
        <is>
          <t>Scenario A</t>
        </is>
      </c>
      <c r="E17" s="6" t="inlineStr">
        <is>
          <t>Scenario B</t>
        </is>
      </c>
      <c r="F17" s="6" t="inlineStr">
        <is>
          <t>Difference</t>
        </is>
      </c>
      <c r="G17" s="6" t="inlineStr">
        <is>
          <t>Resolvable?</t>
        </is>
      </c>
      <c r="I17" s="5" t="inlineStr">
        <is>
          <t>Why it changes / evidence</t>
        </is>
      </c>
    </row>
    <row r="18">
      <c r="B18" s="7" t="inlineStr">
        <is>
          <t>Revenue</t>
        </is>
      </c>
      <c r="C18" s="7" t="inlineStr">
        <is>
          <t>EUR m</t>
        </is>
      </c>
      <c r="D18" s="20" t="n"/>
      <c r="E18" s="20" t="n"/>
      <c r="F18" s="20" t="n"/>
      <c r="G18" s="20" t="n"/>
      <c r="I18" s="2" t="inlineStr">
        <is>
          <t>Same revenue in both treatments.</t>
        </is>
      </c>
    </row>
    <row r="19">
      <c r="B19" s="7" t="inlineStr">
        <is>
          <t>EBITDA basis</t>
        </is>
      </c>
      <c r="C19" s="7" t="inlineStr">
        <is>
          <t>EUR m</t>
        </is>
      </c>
      <c r="D19" s="20" t="n"/>
      <c r="E19" s="20" t="n"/>
      <c r="F19" s="20" t="n"/>
      <c r="G19" s="20" t="n"/>
      <c r="I19" s="2" t="inlineStr">
        <is>
          <t>Choice depends on whether the claimed cost is separable, finite and evidenced.</t>
        </is>
      </c>
    </row>
    <row r="20">
      <c r="B20" s="7" t="inlineStr">
        <is>
          <t>EBITDA margin</t>
        </is>
      </c>
      <c r="C20" s="7" t="inlineStr">
        <is>
          <t>%</t>
        </is>
      </c>
      <c r="D20" s="21" t="n"/>
      <c r="E20" s="21" t="n"/>
      <c r="F20" s="21" t="n"/>
      <c r="G20" s="21" t="n"/>
      <c r="I20" s="2" t="inlineStr">
        <is>
          <t>The denominator stays revenue; the EBITDA basis changes.</t>
        </is>
      </c>
    </row>
    <row r="21">
      <c r="B21" s="7" t="inlineStr">
        <is>
          <t>Depreciation and amortisation</t>
        </is>
      </c>
      <c r="C21" s="7" t="inlineStr">
        <is>
          <t>EUR m</t>
        </is>
      </c>
      <c r="D21" s="20" t="n"/>
      <c r="E21" s="20" t="n"/>
      <c r="F21" s="20" t="n"/>
      <c r="G21" s="20" t="n"/>
      <c r="I21" s="2" t="inlineStr">
        <is>
          <t>No evidence supports changing D&amp;A.</t>
        </is>
      </c>
    </row>
    <row r="22">
      <c r="B22" s="7" t="inlineStr">
        <is>
          <t>EBIT basis</t>
        </is>
      </c>
      <c r="C22" s="7" t="inlineStr">
        <is>
          <t>EUR m</t>
        </is>
      </c>
      <c r="D22" s="20" t="n"/>
      <c r="E22" s="20" t="n"/>
      <c r="F22" s="20" t="n"/>
      <c r="G22" s="20" t="n"/>
      <c r="I22" s="2" t="inlineStr">
        <is>
          <t>If the EBITDA adjustment is operating, the same treatment carries into EBIT.</t>
        </is>
      </c>
    </row>
    <row r="23">
      <c r="B23" s="7" t="inlineStr">
        <is>
          <t>Net debt</t>
        </is>
      </c>
      <c r="C23" s="7" t="inlineStr">
        <is>
          <t>EUR m</t>
        </is>
      </c>
      <c r="D23" s="20" t="n"/>
      <c r="E23" s="20" t="n"/>
      <c r="F23" s="20" t="n"/>
      <c r="G23" s="20" t="n"/>
      <c r="I23" s="2" t="inlineStr">
        <is>
          <t>Capital structure does not change between these EBITDA treatments.</t>
        </is>
      </c>
    </row>
    <row r="24">
      <c r="B24" s="7" t="inlineStr">
        <is>
          <t>Net debt / EBITDA</t>
        </is>
      </c>
      <c r="C24" s="7" t="inlineStr">
        <is>
          <t>x</t>
        </is>
      </c>
      <c r="D24" s="22" t="n"/>
      <c r="E24" s="22" t="n"/>
      <c r="F24" s="22" t="n"/>
      <c r="G24" s="22" t="n"/>
      <c r="I24" s="2" t="inlineStr">
        <is>
          <t>The numerator is unchanged; the named EBITDA basis changes.</t>
        </is>
      </c>
    </row>
    <row r="25">
      <c r="B25" s="7" t="inlineStr">
        <is>
          <t>Cash-generation proxy</t>
        </is>
      </c>
      <c r="C25" s="7" t="inlineStr">
        <is>
          <t>EUR m</t>
        </is>
      </c>
      <c r="D25" s="20" t="n"/>
      <c r="E25" s="20" t="n"/>
      <c r="F25" s="20" t="n"/>
      <c r="G25" s="20" t="n"/>
      <c r="I25" s="2" t="inlineStr">
        <is>
          <t>Normalized comparison only. Scenario B does not restate cash actually received.</t>
        </is>
      </c>
    </row>
    <row r="27" ht="17" customHeight="1">
      <c r="B27" s="3" t="inlineStr">
        <is>
          <t>EVIDENCE AND DECISION STATUS</t>
        </is>
      </c>
      <c r="C27" s="4" t="n"/>
      <c r="D27" s="4" t="n"/>
      <c r="E27" s="4" t="n"/>
      <c r="F27" s="4" t="n"/>
      <c r="G27" s="4" t="n"/>
      <c r="H27" s="4" t="n"/>
      <c r="I27" s="4" t="n"/>
    </row>
    <row r="28">
      <c r="B28" s="2" t="inlineStr">
        <is>
          <t>Management claim: commissioning support and duplicate QA shifts are non-recurring ramp costs.</t>
        </is>
      </c>
    </row>
    <row r="29">
      <c r="B29" s="2" t="inlineStr">
        <is>
          <t>Observed: the adjustment appears in FY2024A and FY2025A.</t>
        </is>
      </c>
    </row>
    <row r="30">
      <c r="B30" s="2" t="inlineStr">
        <is>
          <t>Additional note: management states the activities ended in late FY2025A.</t>
        </is>
      </c>
    </row>
    <row r="31">
      <c r="B31" s="2" t="inlineStr">
        <is>
          <t>Missing: supplier invoices, the FY2026 staffing plan and the FY2026 budget.</t>
        </is>
      </c>
    </row>
    <row r="32">
      <c r="B32" s="2" t="inlineStr">
        <is>
          <t>Decision status: OPEN. Preserve both scenarios for the Session-3 valuation sensitivity.</t>
        </is>
      </c>
    </row>
    <row r="33">
      <c r="B33" s="2" t="inlineStr">
        <is>
          <t>Do not invent an intermediate amount unsupported by evidence.</t>
        </is>
      </c>
    </row>
  </sheetData>
  <pageMargins left="0.75" right="0.75" top="1" bottom="1" header="0.5" footer="0.5"/>
  <pageSetup orientation="landscape" fitToWidth="1"/>
</worksheet>
</file>

<file path=xl/worksheets/sheet6.xml><?xml version="1.0" encoding="utf-8"?>
<worksheet xmlns="http://schemas.openxmlformats.org/spreadsheetml/2006/main">
  <sheetPr>
    <tabColor rgb="008C6D1F"/>
    <outlinePr summaryBelow="1" summaryRight="1"/>
    <pageSetUpPr fitToPage="1"/>
  </sheetPr>
  <dimension ref="B1:N29"/>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4" customWidth="1" min="3" max="3"/>
    <col width="12" customWidth="1" min="4" max="4"/>
    <col width="44" customWidth="1" min="5" max="5"/>
    <col width="24" customWidth="1" min="6" max="6"/>
    <col width="34" customWidth="1" min="7" max="7"/>
    <col width="32" customWidth="1" min="8" max="8"/>
    <col width="32" customWidth="1" min="9" max="9"/>
    <col width="12" customWidth="1" min="10" max="10"/>
    <col width="15" customWidth="1" min="11" max="11"/>
    <col width="16" customWidth="1" min="12" max="12"/>
    <col width="30" customWidth="1" min="13" max="13"/>
    <col width="34" customWidth="1" min="14" max="14"/>
  </cols>
  <sheetData>
    <row r="1" ht="20" customHeight="1">
      <c r="B1" s="1" t="inlineStr">
        <is>
          <t>TargetCo — Aurelium Packaging Solutions S.A.S.</t>
        </is>
      </c>
    </row>
    <row r="2">
      <c r="B2" s="2" t="inlineStr">
        <is>
          <t>06 · Audit Log — every proposed change is recorded, checked and approved before it is made</t>
        </is>
      </c>
    </row>
    <row r="3">
      <c r="B3" s="2" t="inlineStr">
        <is>
          <t>Workflow: Inspect → Explain → Diagnose → Propose → Approve → Edit → Verify. AI does not approve its own proposals.</t>
        </is>
      </c>
    </row>
    <row r="5" ht="30" customHeight="1">
      <c r="B5" s="23" t="inlineStr">
        <is>
          <t>Issue ID</t>
        </is>
      </c>
      <c r="C5" s="23" t="inlineStr">
        <is>
          <t>Sheet</t>
        </is>
      </c>
      <c r="D5" s="23" t="inlineStr">
        <is>
          <t>Cell(s)</t>
        </is>
      </c>
      <c r="E5" s="23" t="inlineStr">
        <is>
          <t>Observation</t>
        </is>
      </c>
      <c r="F5" s="23" t="inlineStr">
        <is>
          <t>Type of issue</t>
        </is>
      </c>
      <c r="G5" s="23" t="inlineStr">
        <is>
          <t>Finance / model rule</t>
        </is>
      </c>
      <c r="H5" s="23" t="inlineStr">
        <is>
          <t>Proposed change</t>
        </is>
      </c>
      <c r="I5" s="23" t="inlineStr">
        <is>
          <t>Independent check</t>
        </is>
      </c>
      <c r="J5" s="23" t="inlineStr">
        <is>
          <t>Materiality</t>
        </is>
      </c>
      <c r="K5" s="23" t="inlineStr">
        <is>
          <t>Approved? (Y/N)</t>
        </is>
      </c>
      <c r="L5" s="23" t="inlineStr">
        <is>
          <t>Implemented by</t>
        </is>
      </c>
      <c r="M5" s="23" t="inlineStr">
        <is>
          <t>Post-edit reconciliation</t>
        </is>
      </c>
      <c r="N5" s="23" t="inlineStr">
        <is>
          <t>Comment</t>
        </is>
      </c>
    </row>
    <row r="6" ht="46" customHeight="1">
      <c r="B6" s="24" t="inlineStr">
        <is>
          <t>EX-00</t>
        </is>
      </c>
      <c r="C6" s="24" t="inlineStr">
        <is>
          <t>02_Historical_Analysis</t>
        </is>
      </c>
      <c r="D6" s="24" t="inlineStr">
        <is>
          <t>D7</t>
        </is>
      </c>
      <c r="E6" s="24" t="inlineStr">
        <is>
          <t>FY2022A revenue growth is blank while FY2023A-FY2025A are calculated.</t>
        </is>
      </c>
      <c r="F6" s="24" t="inlineStr">
        <is>
          <t>Formula-pattern break; not a defect</t>
        </is>
      </c>
      <c r="G6" s="24" t="inlineStr">
        <is>
          <t>Year-on-year growth needs the immediately preceding period. FY2021A revenue was not supplied.</t>
        </is>
      </c>
      <c r="H6" s="24" t="inlineStr">
        <is>
          <t>No change proposed.</t>
        </is>
      </c>
      <c r="I6" s="24" t="inlineStr">
        <is>
          <t>Confirmed that 01_Raw_Data holds no FY2021A revenue line.</t>
        </is>
      </c>
      <c r="J6" s="24" t="inlineStr">
        <is>
          <t>Low</t>
        </is>
      </c>
      <c r="K6" s="24" t="inlineStr">
        <is>
          <t>n/a - no change</t>
        </is>
      </c>
      <c r="L6" s="24" t="inlineStr">
        <is>
          <t>n/a</t>
        </is>
      </c>
      <c r="M6" s="24" t="inlineStr">
        <is>
          <t>n/a - no output changed</t>
        </is>
      </c>
      <c r="N6" s="24" t="inlineStr">
        <is>
          <t>Example row showing the required standard. A pattern break is a question, not automatically a defect.</t>
        </is>
      </c>
    </row>
    <row r="7" ht="30" customHeight="1">
      <c r="B7" s="25" t="n"/>
      <c r="C7" s="25" t="n"/>
      <c r="D7" s="25" t="n"/>
      <c r="E7" s="25" t="n"/>
      <c r="F7" s="25" t="n"/>
      <c r="G7" s="25" t="n"/>
      <c r="H7" s="25" t="n"/>
      <c r="I7" s="25" t="n"/>
      <c r="J7" s="25" t="n"/>
      <c r="K7" s="25" t="n"/>
      <c r="L7" s="25" t="n"/>
      <c r="M7" s="25" t="n"/>
      <c r="N7" s="25" t="n"/>
    </row>
    <row r="8" ht="30" customHeight="1">
      <c r="B8" s="25" t="n"/>
      <c r="C8" s="25" t="n"/>
      <c r="D8" s="25" t="n"/>
      <c r="E8" s="25" t="n"/>
      <c r="F8" s="25" t="n"/>
      <c r="G8" s="25" t="n"/>
      <c r="H8" s="25" t="n"/>
      <c r="I8" s="25" t="n"/>
      <c r="J8" s="25" t="n"/>
      <c r="K8" s="25" t="n"/>
      <c r="L8" s="25" t="n"/>
      <c r="M8" s="25" t="n"/>
      <c r="N8" s="25" t="n"/>
    </row>
    <row r="9" ht="30" customHeight="1">
      <c r="B9" s="25" t="n"/>
      <c r="C9" s="25" t="n"/>
      <c r="D9" s="25" t="n"/>
      <c r="E9" s="25" t="n"/>
      <c r="F9" s="25" t="n"/>
      <c r="G9" s="25" t="n"/>
      <c r="H9" s="25" t="n"/>
      <c r="I9" s="25" t="n"/>
      <c r="J9" s="25" t="n"/>
      <c r="K9" s="25" t="n"/>
      <c r="L9" s="25" t="n"/>
      <c r="M9" s="25" t="n"/>
      <c r="N9" s="25" t="n"/>
    </row>
    <row r="10" ht="30" customHeight="1">
      <c r="B10" s="25" t="n"/>
      <c r="C10" s="25" t="n"/>
      <c r="D10" s="25" t="n"/>
      <c r="E10" s="25" t="n"/>
      <c r="F10" s="25" t="n"/>
      <c r="G10" s="25" t="n"/>
      <c r="H10" s="25" t="n"/>
      <c r="I10" s="25" t="n"/>
      <c r="J10" s="25" t="n"/>
      <c r="K10" s="25" t="n"/>
      <c r="L10" s="25" t="n"/>
      <c r="M10" s="25" t="n"/>
      <c r="N10" s="25" t="n"/>
    </row>
    <row r="11" ht="30" customHeight="1">
      <c r="B11" s="25" t="n"/>
      <c r="C11" s="25" t="n"/>
      <c r="D11" s="25" t="n"/>
      <c r="E11" s="25" t="n"/>
      <c r="F11" s="25" t="n"/>
      <c r="G11" s="25" t="n"/>
      <c r="H11" s="25" t="n"/>
      <c r="I11" s="25" t="n"/>
      <c r="J11" s="25" t="n"/>
      <c r="K11" s="25" t="n"/>
      <c r="L11" s="25" t="n"/>
      <c r="M11" s="25" t="n"/>
      <c r="N11" s="25" t="n"/>
    </row>
    <row r="12" ht="30" customHeight="1">
      <c r="B12" s="25" t="n"/>
      <c r="C12" s="25" t="n"/>
      <c r="D12" s="25" t="n"/>
      <c r="E12" s="25" t="n"/>
      <c r="F12" s="25" t="n"/>
      <c r="G12" s="25" t="n"/>
      <c r="H12" s="25" t="n"/>
      <c r="I12" s="25" t="n"/>
      <c r="J12" s="25" t="n"/>
      <c r="K12" s="25" t="n"/>
      <c r="L12" s="25" t="n"/>
      <c r="M12" s="25" t="n"/>
      <c r="N12" s="25" t="n"/>
    </row>
    <row r="13" ht="30" customHeight="1">
      <c r="B13" s="25" t="n"/>
      <c r="C13" s="25" t="n"/>
      <c r="D13" s="25" t="n"/>
      <c r="E13" s="25" t="n"/>
      <c r="F13" s="25" t="n"/>
      <c r="G13" s="25" t="n"/>
      <c r="H13" s="25" t="n"/>
      <c r="I13" s="25" t="n"/>
      <c r="J13" s="25" t="n"/>
      <c r="K13" s="25" t="n"/>
      <c r="L13" s="25" t="n"/>
      <c r="M13" s="25" t="n"/>
      <c r="N13" s="25" t="n"/>
    </row>
    <row r="14" ht="30" customHeight="1">
      <c r="B14" s="25" t="n"/>
      <c r="C14" s="25" t="n"/>
      <c r="D14" s="25" t="n"/>
      <c r="E14" s="25" t="n"/>
      <c r="F14" s="25" t="n"/>
      <c r="G14" s="25" t="n"/>
      <c r="H14" s="25" t="n"/>
      <c r="I14" s="25" t="n"/>
      <c r="J14" s="25" t="n"/>
      <c r="K14" s="25" t="n"/>
      <c r="L14" s="25" t="n"/>
      <c r="M14" s="25" t="n"/>
      <c r="N14" s="25" t="n"/>
    </row>
    <row r="15" ht="30" customHeight="1">
      <c r="B15" s="25" t="n"/>
      <c r="C15" s="25" t="n"/>
      <c r="D15" s="25" t="n"/>
      <c r="E15" s="25" t="n"/>
      <c r="F15" s="25" t="n"/>
      <c r="G15" s="25" t="n"/>
      <c r="H15" s="25" t="n"/>
      <c r="I15" s="25" t="n"/>
      <c r="J15" s="25" t="n"/>
      <c r="K15" s="25" t="n"/>
      <c r="L15" s="25" t="n"/>
      <c r="M15" s="25" t="n"/>
      <c r="N15" s="25" t="n"/>
    </row>
    <row r="16" ht="30" customHeight="1">
      <c r="B16" s="25" t="n"/>
      <c r="C16" s="25" t="n"/>
      <c r="D16" s="25" t="n"/>
      <c r="E16" s="25" t="n"/>
      <c r="F16" s="25" t="n"/>
      <c r="G16" s="25" t="n"/>
      <c r="H16" s="25" t="n"/>
      <c r="I16" s="25" t="n"/>
      <c r="J16" s="25" t="n"/>
      <c r="K16" s="25" t="n"/>
      <c r="L16" s="25" t="n"/>
      <c r="M16" s="25" t="n"/>
      <c r="N16" s="25" t="n"/>
    </row>
    <row r="17" ht="30" customHeight="1">
      <c r="B17" s="25" t="n"/>
      <c r="C17" s="25" t="n"/>
      <c r="D17" s="25" t="n"/>
      <c r="E17" s="25" t="n"/>
      <c r="F17" s="25" t="n"/>
      <c r="G17" s="25" t="n"/>
      <c r="H17" s="25" t="n"/>
      <c r="I17" s="25" t="n"/>
      <c r="J17" s="25" t="n"/>
      <c r="K17" s="25" t="n"/>
      <c r="L17" s="25" t="n"/>
      <c r="M17" s="25" t="n"/>
      <c r="N17" s="25" t="n"/>
    </row>
    <row r="18" ht="30" customHeight="1">
      <c r="B18" s="25" t="n"/>
      <c r="C18" s="25" t="n"/>
      <c r="D18" s="25" t="n"/>
      <c r="E18" s="25" t="n"/>
      <c r="F18" s="25" t="n"/>
      <c r="G18" s="25" t="n"/>
      <c r="H18" s="25" t="n"/>
      <c r="I18" s="25" t="n"/>
      <c r="J18" s="25" t="n"/>
      <c r="K18" s="25" t="n"/>
      <c r="L18" s="25" t="n"/>
      <c r="M18" s="25" t="n"/>
      <c r="N18" s="25" t="n"/>
    </row>
    <row r="19" ht="30" customHeight="1">
      <c r="B19" s="25" t="n"/>
      <c r="C19" s="25" t="n"/>
      <c r="D19" s="25" t="n"/>
      <c r="E19" s="25" t="n"/>
      <c r="F19" s="25" t="n"/>
      <c r="G19" s="25" t="n"/>
      <c r="H19" s="25" t="n"/>
      <c r="I19" s="25" t="n"/>
      <c r="J19" s="25" t="n"/>
      <c r="K19" s="25" t="n"/>
      <c r="L19" s="25" t="n"/>
      <c r="M19" s="25" t="n"/>
      <c r="N19" s="25" t="n"/>
    </row>
    <row r="20" ht="30" customHeight="1">
      <c r="B20" s="25" t="n"/>
      <c r="C20" s="25" t="n"/>
      <c r="D20" s="25" t="n"/>
      <c r="E20" s="25" t="n"/>
      <c r="F20" s="25" t="n"/>
      <c r="G20" s="25" t="n"/>
      <c r="H20" s="25" t="n"/>
      <c r="I20" s="25" t="n"/>
      <c r="J20" s="25" t="n"/>
      <c r="K20" s="25" t="n"/>
      <c r="L20" s="25" t="n"/>
      <c r="M20" s="25" t="n"/>
      <c r="N20" s="25" t="n"/>
    </row>
    <row r="21" ht="30" customHeight="1">
      <c r="B21" s="25" t="n"/>
      <c r="C21" s="25" t="n"/>
      <c r="D21" s="25" t="n"/>
      <c r="E21" s="25" t="n"/>
      <c r="F21" s="25" t="n"/>
      <c r="G21" s="25" t="n"/>
      <c r="H21" s="25" t="n"/>
      <c r="I21" s="25" t="n"/>
      <c r="J21" s="25" t="n"/>
      <c r="K21" s="25" t="n"/>
      <c r="L21" s="25" t="n"/>
      <c r="M21" s="25" t="n"/>
      <c r="N21" s="25" t="n"/>
    </row>
    <row r="22" ht="30" customHeight="1">
      <c r="B22" s="25" t="n"/>
      <c r="C22" s="25" t="n"/>
      <c r="D22" s="25" t="n"/>
      <c r="E22" s="25" t="n"/>
      <c r="F22" s="25" t="n"/>
      <c r="G22" s="25" t="n"/>
      <c r="H22" s="25" t="n"/>
      <c r="I22" s="25" t="n"/>
      <c r="J22" s="25" t="n"/>
      <c r="K22" s="25" t="n"/>
      <c r="L22" s="25" t="n"/>
      <c r="M22" s="25" t="n"/>
      <c r="N22" s="25" t="n"/>
    </row>
    <row r="23" ht="30" customHeight="1">
      <c r="B23" s="25" t="n"/>
      <c r="C23" s="25" t="n"/>
      <c r="D23" s="25" t="n"/>
      <c r="E23" s="25" t="n"/>
      <c r="F23" s="25" t="n"/>
      <c r="G23" s="25" t="n"/>
      <c r="H23" s="25" t="n"/>
      <c r="I23" s="25" t="n"/>
      <c r="J23" s="25" t="n"/>
      <c r="K23" s="25" t="n"/>
      <c r="L23" s="25" t="n"/>
      <c r="M23" s="25" t="n"/>
      <c r="N23" s="25" t="n"/>
    </row>
    <row r="24" ht="30" customHeight="1">
      <c r="B24" s="25" t="n"/>
      <c r="C24" s="25" t="n"/>
      <c r="D24" s="25" t="n"/>
      <c r="E24" s="25" t="n"/>
      <c r="F24" s="25" t="n"/>
      <c r="G24" s="25" t="n"/>
      <c r="H24" s="25" t="n"/>
      <c r="I24" s="25" t="n"/>
      <c r="J24" s="25" t="n"/>
      <c r="K24" s="25" t="n"/>
      <c r="L24" s="25" t="n"/>
      <c r="M24" s="25" t="n"/>
      <c r="N24" s="25" t="n"/>
    </row>
    <row r="26">
      <c r="B26" s="2" t="inlineStr">
        <is>
          <t>Workflow: Inspect - Explain - Diagnose - Propose - Approve - Edit - Verify.</t>
        </is>
      </c>
    </row>
    <row r="27">
      <c r="B27" s="2" t="inlineStr">
        <is>
          <t>An AI-generated observation is a candidate issue. It becomes a change only after an independent check and a human approval.</t>
        </is>
      </c>
    </row>
    <row r="28">
      <c r="B28" s="2" t="inlineStr">
        <is>
          <t>Record judgement and diligence items here as well; not every entry results in an edit.</t>
        </is>
      </c>
    </row>
    <row r="29">
      <c r="B29" s="2" t="inlineStr">
        <is>
          <t>Re-run the independent checks on 04_Summary after every approved edit and record the result.</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Aurelium coverage team</dc:creator>
  <dc:title>TargetCo historical model (FY2022A–FY2025A)</dc:title>
  <dc:description>Synthetic teaching case. Aurelium Packaging Solutions S.A.S. is fictional.</dc:description>
  <dcterms:created xsi:type="dcterms:W3CDTF">2026-09-13T18:02:20Z</dcterms:created>
  <dcterms:modified xsi:type="dcterms:W3CDTF">2026-09-13T18:02:20Z</dcterms:modified>
</cp:coreProperties>
</file>